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305" yWindow="65521" windowWidth="10200" windowHeight="7545" tabRatio="953" activeTab="0"/>
  </bookViews>
  <sheets>
    <sheet name="QUANTITATIVO FÍSICO PESSOAL  " sheetId="1" r:id="rId1"/>
    <sheet name="ANEXO II - TAB 1" sheetId="2" r:id="rId2"/>
    <sheet name="ANEXO III - TAB 1" sheetId="3" r:id="rId3"/>
    <sheet name="ANEXO IV - TAB 1" sheetId="4" r:id="rId4"/>
    <sheet name="ANEXO V - TAB 1" sheetId="5" r:id="rId5"/>
    <sheet name="ANEXO VI - TAB 1" sheetId="6" r:id="rId6"/>
  </sheets>
  <definedNames>
    <definedName name="_xlfn.COUNTIFS" hidden="1">#NAME?</definedName>
    <definedName name="_xlfn.SUMIFS" hidden="1">#NAME?</definedName>
    <definedName name="_xlnm.Print_Area" localSheetId="0">'QUANTITATIVO FÍSICO PESSOAL  '!#REF!</definedName>
  </definedNames>
  <calcPr fullCalcOnLoad="1"/>
</workbook>
</file>

<file path=xl/sharedStrings.xml><?xml version="1.0" encoding="utf-8"?>
<sst xmlns="http://schemas.openxmlformats.org/spreadsheetml/2006/main" count="469" uniqueCount="135">
  <si>
    <t>DADOS DO CARGO</t>
  </si>
  <si>
    <t>ATIVO</t>
  </si>
  <si>
    <t>OCUPADOS</t>
  </si>
  <si>
    <t>VAGOS</t>
  </si>
  <si>
    <t>TOTAL</t>
  </si>
  <si>
    <t>PLANO/CARREIRA</t>
  </si>
  <si>
    <t>CLASSE</t>
  </si>
  <si>
    <t>PADRÃO/
NÍVEL/
REFERÊNCIA</t>
  </si>
  <si>
    <t>ESTÁVEIS</t>
  </si>
  <si>
    <t>NÃO ESTÁVEIS</t>
  </si>
  <si>
    <t>SUBTOTAL</t>
  </si>
  <si>
    <t>TOTAL GERAL</t>
  </si>
  <si>
    <t>DENOMINAÇÃO / NÍVEL</t>
  </si>
  <si>
    <t>QUANTIDADE</t>
  </si>
  <si>
    <t>OCUPADO</t>
  </si>
  <si>
    <t>VAGO</t>
  </si>
  <si>
    <t>COM VÍNCULO</t>
  </si>
  <si>
    <t>SEM VÍNCULO</t>
  </si>
  <si>
    <t>COM OPÇÃO</t>
  </si>
  <si>
    <t>ESPECIFICAÇÃO DA NATUREZA DA DESPESA</t>
  </si>
  <si>
    <t>Pessoal contratado  por tempo determinado que visa à substituição de servidores públicos 
(Classificável como Grupo de Natureza de Despesa - GND "1 - Pessoal e Encargos Sociais")</t>
  </si>
  <si>
    <t xml:space="preserve">Pessoal Contratado por tempo determinado que não visa à substituição de servidores públicos 
(Classificável como Grupo de Natureza de Despesa - GND "3 - Outras Despesas Correntes" </t>
  </si>
  <si>
    <t xml:space="preserve">TOTAL </t>
  </si>
  <si>
    <t>NÍVEL ESCOLARIDADE</t>
  </si>
  <si>
    <t>Gerente de Divisão</t>
  </si>
  <si>
    <t>Superintendente</t>
  </si>
  <si>
    <t>Assistente Técnico I</t>
  </si>
  <si>
    <t>Assistente Técnico II</t>
  </si>
  <si>
    <t>Gerente de Departamento Geral II</t>
  </si>
  <si>
    <t>Superior</t>
  </si>
  <si>
    <t>Médio</t>
  </si>
  <si>
    <t>I</t>
  </si>
  <si>
    <t>II</t>
  </si>
  <si>
    <t>III</t>
  </si>
  <si>
    <t>ESPECIAL</t>
  </si>
  <si>
    <t>E1</t>
  </si>
  <si>
    <t>E2</t>
  </si>
  <si>
    <t>A1</t>
  </si>
  <si>
    <t>A2</t>
  </si>
  <si>
    <t>S1</t>
  </si>
  <si>
    <t>S2</t>
  </si>
  <si>
    <t>ETEA</t>
  </si>
  <si>
    <t>AAO</t>
  </si>
  <si>
    <t>TEA</t>
  </si>
  <si>
    <t>TAO</t>
  </si>
  <si>
    <t>PODER/ÓRGÃO/UNIDADE: EXECUTIVO / MCTI / CEITEC</t>
  </si>
  <si>
    <t>T1</t>
  </si>
  <si>
    <t>T2</t>
  </si>
  <si>
    <t>QUANTITATIVO FÍSICO DE PESSOAL</t>
  </si>
  <si>
    <t>QUANTITATIVO DE CARGOS EM COMISSÃO E FUNÇÃO DE CONFIANÇA</t>
  </si>
  <si>
    <t>QUANTITATIVO FÍSICO DE PESSOAL CONTRATADO TEMPORARIAMENTE</t>
  </si>
  <si>
    <t>E3</t>
  </si>
  <si>
    <t>E4</t>
  </si>
  <si>
    <t>E5</t>
  </si>
  <si>
    <t>A3</t>
  </si>
  <si>
    <t>A4</t>
  </si>
  <si>
    <t>A5</t>
  </si>
  <si>
    <t>T3</t>
  </si>
  <si>
    <t>T4</t>
  </si>
  <si>
    <t>T5</t>
  </si>
  <si>
    <t>S3</t>
  </si>
  <si>
    <t>S4</t>
  </si>
  <si>
    <t>S5</t>
  </si>
  <si>
    <t>Secretária Executiva da Presidência</t>
  </si>
  <si>
    <r>
      <t xml:space="preserve">QUANTITATIVO DE BENEFICIÁRIOS E DEPENDENTES E VALORES </t>
    </r>
    <r>
      <rPr>
        <b/>
        <i/>
        <sz val="10"/>
        <rFont val="Times New Roman"/>
        <family val="1"/>
      </rPr>
      <t>PER CAPITA</t>
    </r>
    <r>
      <rPr>
        <b/>
        <sz val="10"/>
        <rFont val="Times New Roman"/>
        <family val="1"/>
      </rPr>
      <t xml:space="preserve"> DE BENEFÍCIOS ASSISTENCIAIS</t>
    </r>
  </si>
  <si>
    <t>UNIDADE ORÇAMENTÁRIA</t>
  </si>
  <si>
    <t>ASSISTÊNCIA 
PRÉ-ESCOLAR</t>
  </si>
  <si>
    <t>AUXÍLIO-
TRANSPORTE</t>
  </si>
  <si>
    <t>ASSISTÊNCIA MÉDICA E ODONTOLÓGICA</t>
  </si>
  <si>
    <t>ASSISTÊNCIA MÉDICA</t>
  </si>
  <si>
    <t>ASSISTÊNCIA ODONTOLÓGICA</t>
  </si>
  <si>
    <t>CÓDIGO</t>
  </si>
  <si>
    <t>DESCRIÇÃO</t>
  </si>
  <si>
    <t>TITULARES</t>
  </si>
  <si>
    <t>DEPENDENTES</t>
  </si>
  <si>
    <t>24209</t>
  </si>
  <si>
    <t>CEITEC</t>
  </si>
  <si>
    <t>BENEFÍCIO</t>
  </si>
  <si>
    <t>VALOR PER CAPITA                (R$ 1,00)</t>
  </si>
  <si>
    <t>ASSISTÊNCIA PRÉ-ESCOLAR</t>
  </si>
  <si>
    <t>AUXÍLIO-TRANSPORTE</t>
  </si>
  <si>
    <t>EXAMES PERIÓDICOS</t>
  </si>
  <si>
    <t>ASSISTÊNCIA MÉDICA - PARTICIPAÇÃO UNIÃO</t>
  </si>
  <si>
    <t>ASSISTÊNCIA ODONTOLÓGICA - PARTICIPAÇÃO UNIÃO</t>
  </si>
  <si>
    <t>REMUNERAÇÃO/SUBSÍDIO DE CARGO EFETIVO/POSTO/GRADUAÇÃO</t>
  </si>
  <si>
    <t>VENCIMENTO BÁSICO/
SUBSÍDIO</t>
  </si>
  <si>
    <t>GRATIFICAÇÕES E SIMILARES</t>
  </si>
  <si>
    <t>PARCELAS BÁSICAS</t>
  </si>
  <si>
    <t>PARCELAS VARIÁVEIS</t>
  </si>
  <si>
    <t>FUNÇÃO</t>
  </si>
  <si>
    <t>FG FIXA</t>
  </si>
  <si>
    <t>FG VARIÁVEL</t>
  </si>
  <si>
    <t>FG I</t>
  </si>
  <si>
    <t>FG II</t>
  </si>
  <si>
    <t>FG III</t>
  </si>
  <si>
    <t>FG IV</t>
  </si>
  <si>
    <t>FG V</t>
  </si>
  <si>
    <t>FG VI</t>
  </si>
  <si>
    <t>FG VII</t>
  </si>
  <si>
    <t>FG VIII</t>
  </si>
  <si>
    <t>Fonte: CEITEC</t>
  </si>
  <si>
    <t>OBSERVAÇÕES:</t>
  </si>
  <si>
    <t>a) As Grafiticações são para os servidores de carreira, independente de Nível ou Classe.</t>
  </si>
  <si>
    <t>REMUNERAÇÃO DE CARGOS EM COMISSÃO E FUNÇÃO DE CONFIANÇA</t>
  </si>
  <si>
    <t>VALOR BÁSICO/
UNITÁRIO</t>
  </si>
  <si>
    <t xml:space="preserve">POSIÇÃO: </t>
  </si>
  <si>
    <t>POSIÇÃO:</t>
  </si>
  <si>
    <t>AUXÍLIO-ALIMENTAÇÃO - PARTICIPAÇÃO UNIÃO</t>
  </si>
  <si>
    <t>*Obs.: No quantitativo de Auxílio Alimentação os estagiários da CEITEC estão inclusos.</t>
  </si>
  <si>
    <t>Gerente de Departamento Geral I</t>
  </si>
  <si>
    <t>Gerente de Setor I</t>
  </si>
  <si>
    <t>Gerente de Setor II</t>
  </si>
  <si>
    <t xml:space="preserve">Gerente de Auditoria Interna </t>
  </si>
  <si>
    <t>* AUXÍLIO- 
ALIMENTAÇÃO</t>
  </si>
  <si>
    <t xml:space="preserve">** EXAMES PERIÓDICOS </t>
  </si>
  <si>
    <t>Observações</t>
  </si>
  <si>
    <t>Assessor Especial do Liquidante</t>
  </si>
  <si>
    <t>Liquidante</t>
  </si>
  <si>
    <t xml:space="preserve">Assistente Técnico I </t>
  </si>
  <si>
    <t xml:space="preserve">Assistente Técnico II </t>
  </si>
  <si>
    <t xml:space="preserve">Gerente de Departamento Geral I </t>
  </si>
  <si>
    <t xml:space="preserve">Gerente de Departamento Geral II </t>
  </si>
  <si>
    <t xml:space="preserve">Gerente de Divisão </t>
  </si>
  <si>
    <t xml:space="preserve">Gerente de Setor I </t>
  </si>
  <si>
    <t xml:space="preserve">Gerente de Setor II </t>
  </si>
  <si>
    <t xml:space="preserve">Secretária Executiva da Presidência </t>
  </si>
  <si>
    <t xml:space="preserve">Superintendente </t>
  </si>
  <si>
    <t>CEITEC participa em 50% na cobertura do Plano. Valor da  Mensalidade: R$ 17,00.  Custo CEITEC com mensalidade: R$ 8,50.</t>
  </si>
  <si>
    <t>Ago/23</t>
  </si>
  <si>
    <t>VIGÊNCIA: Ago/23</t>
  </si>
  <si>
    <t>Ocorreu redução no quantitativo de colaboradores beneficiados devido exonerações decorrentes do processo de liquidação. Valor total do vale refeição por dia trabalhado é de R$ 43,12 . O valor descontado por colaboradores é de R$ 14,70  e o Custo da União por colaborador R$ 28,42.</t>
  </si>
  <si>
    <t>O valor Auxílio Creche foi reajustado pelo valor CCT 2022/2023, usando como Teto para o ressarcimento o valor previsto  conforme Portaria 10/2016- MPOG: R$ 321,00.</t>
  </si>
  <si>
    <r>
      <t xml:space="preserve">Despesa Total com transporte para 8 colaboradores em Ago-2023: R$3.455,98.   Custo com VT pela CEITEC:  R$ 1.144,70, ficando a média por empregado em </t>
    </r>
    <r>
      <rPr>
        <b/>
        <sz val="8"/>
        <rFont val="Times New Roman"/>
        <family val="1"/>
      </rPr>
      <t>R$ 143,09</t>
    </r>
    <r>
      <rPr>
        <sz val="8"/>
        <rFont val="Times New Roman"/>
        <family val="1"/>
      </rPr>
      <t xml:space="preserve">. O restante do valor, R$ 1.499,21,foi pago pelos colaboradores, conforme legislação vigente.         </t>
    </r>
  </si>
  <si>
    <t>Os valores cobrados para exames ocupacionais são por vidas. No mês de abril o valor cobrado para 77 vidas ativas para Exames Clínicos Ocupacionais é R$ 308,88 e para Exames Complementares é R$ 779,04, totalizando R$ 1.087,92. A média pelos 72 colaborador ativos foi de R$ 16,69.</t>
  </si>
  <si>
    <t>CEITEC participa com o valor correspondente a 50% do valor do Plano  Baixo Custo e colaboradores pagam o restante do valor do plano que contratarem. O Custo CEITEC com mensalidades p/ beneficiário do Plano de Saúde (Baixo Custo): R$ 258,00. O Custo com coparticipação nas consultas médicas: R$ 19,92 (Baixo Custo).    Custo Total Médio da CEITEC com Plano de Saúde é: R$ 277,92p/ beneficiário.</t>
  </si>
</sst>
</file>

<file path=xl/styles.xml><?xml version="1.0" encoding="utf-8"?>
<styleSheet xmlns="http://schemas.openxmlformats.org/spreadsheetml/2006/main">
  <numFmts count="4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General_)"/>
    <numFmt numFmtId="171" formatCode="_(* #,##0.00_);_(* \(#,##0.00\);_(* \-??_);_(@_)"/>
    <numFmt numFmtId="172" formatCode="_(* #,##0_);_(* \(#,##0\);_(* \-_);_(@_)"/>
    <numFmt numFmtId="173" formatCode="#,##0.00_);[Red]\(#,##0.00\)"/>
    <numFmt numFmtId="174" formatCode="\$#,##0\ ;&quot;($&quot;#,##0\)"/>
    <numFmt numFmtId="175" formatCode="0.000000"/>
    <numFmt numFmtId="176" formatCode="yyyy\:mm"/>
    <numFmt numFmtId="177" formatCode="_([$€-2]* #,##0.00_);_([$€-2]* \(#,##0.00\);_([$€-2]* \-??_)"/>
    <numFmt numFmtId="178" formatCode="0.0000000"/>
    <numFmt numFmtId="179" formatCode="_(&quot;R$ &quot;* #,##0.00_);_(&quot;R$ &quot;* \(#,##0.00\);_(&quot;R$ &quot;* \-??_);_(@_)"/>
    <numFmt numFmtId="180" formatCode="%#,#00"/>
    <numFmt numFmtId="181" formatCode="#.##000"/>
    <numFmt numFmtId="182" formatCode="#,##0_);[Red]\(#,##0\)"/>
    <numFmt numFmtId="183" formatCode="#,##0.000000"/>
    <numFmt numFmtId="184" formatCode="_-* #,##0.00_-;\-* #,##0.00_-;_-* \-??_-;_-@_-"/>
    <numFmt numFmtId="185" formatCode="0.000"/>
    <numFmt numFmtId="186" formatCode="mm/yy"/>
    <numFmt numFmtId="187" formatCode="#.##0,"/>
    <numFmt numFmtId="188" formatCode="_-* #,##0_-;\-* #,##0_-;_-* \-??_-;_-@_-"/>
    <numFmt numFmtId="189" formatCode="&quot;R$ &quot;#,##0.00;[Red]&quot;-R$ &quot;#,##0.00"/>
    <numFmt numFmtId="190" formatCode="_-[$R$-416]\ * #,##0.00_-;\-[$R$-416]\ * #,##0.00_-;_-[$R$-416]\ * &quot;-&quot;??_-;_-@_-"/>
    <numFmt numFmtId="191" formatCode="&quot;Sim&quot;;&quot;Sim&quot;;&quot;Não&quot;"/>
    <numFmt numFmtId="192" formatCode="&quot;Verdadeiro&quot;;&quot;Verdadeiro&quot;;&quot;Falso&quot;"/>
    <numFmt numFmtId="193" formatCode="&quot;Ativado&quot;;&quot;Ativado&quot;;&quot;Desativado&quot;"/>
    <numFmt numFmtId="194" formatCode="[$€-2]\ #,##0.00_);[Red]\([$€-2]\ #,##0.00\)"/>
    <numFmt numFmtId="195" formatCode="[$-416]dddd\,\ d&quot; de &quot;mmmm&quot; de &quot;yyyy"/>
    <numFmt numFmtId="196" formatCode="000"/>
    <numFmt numFmtId="197" formatCode="_-* #,##0.0_-;\-* #,##0.0_-;_-* \-??_-;_-@_-"/>
    <numFmt numFmtId="198" formatCode="0000"/>
    <numFmt numFmtId="199" formatCode="_(* #,##0.00_);_(* \(#,##0.00\);_(* &quot;-&quot;??_);_(@_)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4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2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2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2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2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70" fontId="3" fillId="0" borderId="1">
      <alignment/>
      <protection/>
    </xf>
    <xf numFmtId="0" fontId="4" fillId="3" borderId="0" applyNumberFormat="0" applyBorder="0" applyAlignment="0" applyProtection="0"/>
    <xf numFmtId="170" fontId="5" fillId="0" borderId="0">
      <alignment vertical="top"/>
      <protection/>
    </xf>
    <xf numFmtId="170" fontId="6" fillId="0" borderId="0">
      <alignment horizontal="right"/>
      <protection/>
    </xf>
    <xf numFmtId="170" fontId="6" fillId="0" borderId="0">
      <alignment horizontal="left"/>
      <protection/>
    </xf>
    <xf numFmtId="0" fontId="43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12" fillId="14" borderId="2" applyNumberFormat="0" applyAlignment="0" applyProtection="0"/>
    <xf numFmtId="0" fontId="44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45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46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72" fontId="1" fillId="0" borderId="0">
      <alignment/>
      <protection/>
    </xf>
    <xf numFmtId="171" fontId="0" fillId="0" borderId="0" applyBorder="0" applyAlignment="0" applyProtection="0"/>
    <xf numFmtId="171" fontId="0" fillId="0" borderId="0" applyBorder="0" applyAlignment="0" applyProtection="0"/>
    <xf numFmtId="173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176" fontId="1" fillId="0" borderId="0">
      <alignment/>
      <protection/>
    </xf>
    <xf numFmtId="0" fontId="42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2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2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2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7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7" fontId="0" fillId="0" borderId="0" applyFill="0" applyBorder="0" applyAlignment="0" applyProtection="0"/>
    <xf numFmtId="0" fontId="0" fillId="0" borderId="0" applyFill="0" applyBorder="0" applyAlignment="0" applyProtection="0"/>
    <xf numFmtId="177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5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8" fontId="1" fillId="0" borderId="0">
      <alignment/>
      <protection/>
    </xf>
    <xf numFmtId="0" fontId="15" fillId="0" borderId="7" applyNumberFormat="0" applyFill="0" applyAlignment="0" applyProtection="0"/>
    <xf numFmtId="171" fontId="1" fillId="0" borderId="0">
      <alignment/>
      <protection/>
    </xf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9" fontId="0" fillId="0" borderId="0" applyFill="0" applyBorder="0" applyAlignment="0" applyProtection="0"/>
    <xf numFmtId="174" fontId="1" fillId="0" borderId="0">
      <alignment/>
      <protection/>
    </xf>
    <xf numFmtId="0" fontId="51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>
      <alignment/>
      <protection/>
    </xf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1" fillId="0" borderId="0">
      <alignment/>
      <protection/>
    </xf>
    <xf numFmtId="0" fontId="5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80" fontId="10" fillId="0" borderId="0">
      <alignment/>
      <protection locked="0"/>
    </xf>
    <xf numFmtId="181" fontId="10" fillId="0" borderId="0">
      <alignment/>
      <protection locked="0"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53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182" fontId="1" fillId="0" borderId="0">
      <alignment/>
      <protection/>
    </xf>
    <xf numFmtId="38" fontId="1" fillId="0" borderId="0">
      <alignment/>
      <protection/>
    </xf>
    <xf numFmtId="182" fontId="26" fillId="0" borderId="18">
      <alignment/>
      <protection/>
    </xf>
    <xf numFmtId="38" fontId="26" fillId="0" borderId="18">
      <alignment/>
      <protection/>
    </xf>
    <xf numFmtId="183" fontId="0" fillId="0" borderId="0">
      <alignment/>
      <protection locked="0"/>
    </xf>
    <xf numFmtId="4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1" fillId="0" borderId="0">
      <alignment/>
      <protection/>
    </xf>
    <xf numFmtId="184" fontId="0" fillId="0" borderId="0" applyFill="0" applyBorder="0" applyAlignment="0" applyProtection="0"/>
    <xf numFmtId="171" fontId="0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5" fontId="1" fillId="0" borderId="0">
      <alignment/>
      <protection/>
    </xf>
    <xf numFmtId="186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56" fillId="0" borderId="0" applyNumberFormat="0" applyFill="0" applyBorder="0" applyAlignment="0" applyProtection="0"/>
    <xf numFmtId="0" fontId="57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8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9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0" fillId="0" borderId="0">
      <alignment/>
      <protection locked="0"/>
    </xf>
    <xf numFmtId="2" fontId="30" fillId="0" borderId="0">
      <alignment/>
      <protection locked="0"/>
    </xf>
    <xf numFmtId="0" fontId="60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>
      <alignment/>
      <protection/>
    </xf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181" fontId="10" fillId="0" borderId="0">
      <alignment/>
      <protection locked="0"/>
    </xf>
    <xf numFmtId="187" fontId="10" fillId="0" borderId="0">
      <alignment/>
      <protection locked="0"/>
    </xf>
    <xf numFmtId="0" fontId="0" fillId="0" borderId="0">
      <alignment/>
      <protection/>
    </xf>
    <xf numFmtId="184" fontId="0" fillId="0" borderId="0" applyFill="0" applyBorder="0" applyAlignment="0" applyProtection="0"/>
    <xf numFmtId="171" fontId="0" fillId="0" borderId="0" applyFill="0" applyBorder="0" applyAlignment="0" applyProtection="0"/>
    <xf numFmtId="184" fontId="0" fillId="0" borderId="0" applyFill="0" applyBorder="0" applyAlignment="0" applyProtection="0"/>
    <xf numFmtId="171" fontId="0" fillId="0" borderId="0" applyFill="0" applyBorder="0" applyAlignment="0" applyProtection="0"/>
    <xf numFmtId="184" fontId="0" fillId="0" borderId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99" fontId="41" fillId="0" borderId="0" applyFont="0" applyFill="0" applyBorder="0" applyAlignment="0" applyProtection="0"/>
    <xf numFmtId="43" fontId="52" fillId="0" borderId="0" applyFont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188" fontId="19" fillId="0" borderId="0" xfId="443" applyNumberFormat="1" applyFont="1" applyFill="1" applyBorder="1" applyAlignment="1" applyProtection="1">
      <alignment/>
      <protection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19" fillId="0" borderId="0" xfId="0" applyFont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188" fontId="19" fillId="0" borderId="27" xfId="443" applyNumberFormat="1" applyFont="1" applyFill="1" applyBorder="1" applyAlignment="1" applyProtection="1">
      <alignment horizontal="center" vertical="center" wrapText="1"/>
      <protection/>
    </xf>
    <xf numFmtId="188" fontId="19" fillId="0" borderId="28" xfId="443" applyNumberFormat="1" applyFont="1" applyFill="1" applyBorder="1" applyAlignment="1" applyProtection="1">
      <alignment horizontal="center" vertical="center" wrapText="1"/>
      <protection/>
    </xf>
    <xf numFmtId="188" fontId="19" fillId="14" borderId="28" xfId="443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Border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33" fillId="14" borderId="26" xfId="0" applyFont="1" applyFill="1" applyBorder="1" applyAlignment="1">
      <alignment horizontal="center" vertical="center" wrapText="1"/>
    </xf>
    <xf numFmtId="0" fontId="33" fillId="14" borderId="27" xfId="0" applyFont="1" applyFill="1" applyBorder="1" applyAlignment="1">
      <alignment horizontal="center" vertical="center" wrapText="1"/>
    </xf>
    <xf numFmtId="0" fontId="33" fillId="14" borderId="28" xfId="0" applyFont="1" applyFill="1" applyBorder="1" applyAlignment="1">
      <alignment horizontal="center" vertical="center" wrapText="1"/>
    </xf>
    <xf numFmtId="188" fontId="33" fillId="14" borderId="28" xfId="443" applyNumberFormat="1" applyFont="1" applyFill="1" applyBorder="1" applyAlignment="1" applyProtection="1">
      <alignment horizontal="center" vertical="center" wrapText="1"/>
      <protection/>
    </xf>
    <xf numFmtId="0" fontId="19" fillId="0" borderId="29" xfId="0" applyFont="1" applyBorder="1" applyAlignment="1">
      <alignment horizontal="center" vertical="center" wrapText="1"/>
    </xf>
    <xf numFmtId="0" fontId="33" fillId="14" borderId="29" xfId="0" applyFont="1" applyFill="1" applyBorder="1" applyAlignment="1">
      <alignment horizontal="center" vertical="center" wrapText="1"/>
    </xf>
    <xf numFmtId="0" fontId="33" fillId="14" borderId="30" xfId="0" applyFont="1" applyFill="1" applyBorder="1" applyAlignment="1">
      <alignment horizontal="center" vertical="center" wrapText="1"/>
    </xf>
    <xf numFmtId="188" fontId="33" fillId="14" borderId="31" xfId="443" applyNumberFormat="1" applyFont="1" applyFill="1" applyBorder="1" applyAlignment="1" applyProtection="1">
      <alignment horizontal="center" vertical="center" wrapText="1"/>
      <protection/>
    </xf>
    <xf numFmtId="188" fontId="33" fillId="14" borderId="32" xfId="443" applyNumberFormat="1" applyFont="1" applyFill="1" applyBorder="1" applyAlignment="1" applyProtection="1">
      <alignment horizontal="center" vertical="center" wrapText="1"/>
      <protection/>
    </xf>
    <xf numFmtId="0" fontId="19" fillId="0" borderId="29" xfId="0" applyFont="1" applyBorder="1" applyAlignment="1">
      <alignment horizontal="justify" vertical="center" wrapText="1"/>
    </xf>
    <xf numFmtId="188" fontId="19" fillId="0" borderId="29" xfId="443" applyNumberFormat="1" applyFont="1" applyFill="1" applyBorder="1" applyAlignment="1" applyProtection="1">
      <alignment horizontal="center" vertical="top" wrapText="1"/>
      <protection/>
    </xf>
    <xf numFmtId="0" fontId="19" fillId="0" borderId="29" xfId="0" applyFont="1" applyBorder="1" applyAlignment="1">
      <alignment horizontal="left" vertical="center" wrapText="1"/>
    </xf>
    <xf numFmtId="188" fontId="33" fillId="14" borderId="29" xfId="443" applyNumberFormat="1" applyFont="1" applyFill="1" applyBorder="1" applyAlignment="1" applyProtection="1">
      <alignment horizontal="center" wrapText="1"/>
      <protection/>
    </xf>
    <xf numFmtId="0" fontId="33" fillId="0" borderId="0" xfId="0" applyFont="1" applyBorder="1" applyAlignment="1">
      <alignment wrapText="1"/>
    </xf>
    <xf numFmtId="188" fontId="33" fillId="14" borderId="29" xfId="443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>
      <alignment vertical="center" wrapText="1"/>
    </xf>
    <xf numFmtId="0" fontId="33" fillId="14" borderId="3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190" fontId="33" fillId="0" borderId="0" xfId="0" applyNumberFormat="1" applyFont="1" applyAlignment="1">
      <alignment horizontal="center" vertical="center" wrapText="1"/>
    </xf>
    <xf numFmtId="190" fontId="33" fillId="0" borderId="0" xfId="0" applyNumberFormat="1" applyFont="1" applyBorder="1" applyAlignment="1">
      <alignment horizontal="left"/>
    </xf>
    <xf numFmtId="189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190" fontId="19" fillId="0" borderId="0" xfId="0" applyNumberFormat="1" applyFont="1" applyAlignment="1">
      <alignment/>
    </xf>
    <xf numFmtId="189" fontId="19" fillId="0" borderId="0" xfId="0" applyNumberFormat="1" applyFont="1" applyBorder="1" applyAlignment="1">
      <alignment horizontal="right" vertical="center" wrapText="1"/>
    </xf>
    <xf numFmtId="188" fontId="19" fillId="0" borderId="33" xfId="443" applyNumberFormat="1" applyFont="1" applyFill="1" applyBorder="1" applyAlignment="1" applyProtection="1">
      <alignment horizontal="left" vertical="center" wrapText="1"/>
      <protection/>
    </xf>
    <xf numFmtId="0" fontId="36" fillId="0" borderId="0" xfId="0" applyFont="1" applyBorder="1" applyAlignment="1">
      <alignment/>
    </xf>
    <xf numFmtId="0" fontId="37" fillId="0" borderId="0" xfId="0" applyFont="1" applyAlignment="1">
      <alignment/>
    </xf>
    <xf numFmtId="0" fontId="34" fillId="0" borderId="0" xfId="0" applyFont="1" applyBorder="1" applyAlignment="1">
      <alignment/>
    </xf>
    <xf numFmtId="0" fontId="33" fillId="14" borderId="34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right" vertical="center" wrapText="1"/>
    </xf>
    <xf numFmtId="0" fontId="33" fillId="0" borderId="0" xfId="0" applyFont="1" applyBorder="1" applyAlignment="1">
      <alignment/>
    </xf>
    <xf numFmtId="49" fontId="33" fillId="0" borderId="35" xfId="0" applyNumberFormat="1" applyFont="1" applyFill="1" applyBorder="1" applyAlignment="1">
      <alignment vertical="center" wrapText="1"/>
    </xf>
    <xf numFmtId="49" fontId="33" fillId="0" borderId="0" xfId="0" applyNumberFormat="1" applyFont="1" applyBorder="1" applyAlignment="1">
      <alignment/>
    </xf>
    <xf numFmtId="0" fontId="33" fillId="0" borderId="0" xfId="0" applyFont="1" applyBorder="1" applyAlignment="1">
      <alignment horizontal="right"/>
    </xf>
    <xf numFmtId="49" fontId="33" fillId="0" borderId="0" xfId="0" applyNumberFormat="1" applyFont="1" applyFill="1" applyBorder="1" applyAlignment="1">
      <alignment vertical="center" wrapText="1"/>
    </xf>
    <xf numFmtId="188" fontId="19" fillId="0" borderId="29" xfId="443" applyNumberFormat="1" applyFont="1" applyFill="1" applyBorder="1" applyAlignment="1" applyProtection="1">
      <alignment vertical="center" wrapText="1"/>
      <protection/>
    </xf>
    <xf numFmtId="188" fontId="19" fillId="14" borderId="29" xfId="443" applyNumberFormat="1" applyFont="1" applyFill="1" applyBorder="1" applyAlignment="1" applyProtection="1">
      <alignment vertical="center" wrapText="1"/>
      <protection/>
    </xf>
    <xf numFmtId="188" fontId="19" fillId="14" borderId="36" xfId="443" applyNumberFormat="1" applyFont="1" applyFill="1" applyBorder="1" applyAlignment="1" applyProtection="1">
      <alignment vertical="center" wrapText="1"/>
      <protection/>
    </xf>
    <xf numFmtId="188" fontId="33" fillId="14" borderId="31" xfId="443" applyNumberFormat="1" applyFont="1" applyFill="1" applyBorder="1" applyAlignment="1" applyProtection="1">
      <alignment vertical="center" wrapText="1"/>
      <protection/>
    </xf>
    <xf numFmtId="188" fontId="19" fillId="0" borderId="0" xfId="0" applyNumberFormat="1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188" fontId="19" fillId="0" borderId="37" xfId="443" applyNumberFormat="1" applyFont="1" applyFill="1" applyBorder="1" applyAlignment="1" applyProtection="1">
      <alignment horizontal="left" vertical="center" wrapText="1"/>
      <protection/>
    </xf>
    <xf numFmtId="0" fontId="33" fillId="0" borderId="0" xfId="0" applyFont="1" applyAlignment="1">
      <alignment vertical="center" wrapText="1"/>
    </xf>
    <xf numFmtId="0" fontId="33" fillId="0" borderId="38" xfId="0" applyFont="1" applyFill="1" applyBorder="1" applyAlignment="1">
      <alignment horizontal="right" vertical="center" wrapText="1"/>
    </xf>
    <xf numFmtId="49" fontId="33" fillId="0" borderId="38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188" fontId="19" fillId="14" borderId="29" xfId="443" applyNumberFormat="1" applyFont="1" applyFill="1" applyBorder="1" applyAlignment="1" applyProtection="1">
      <alignment horizontal="center" vertical="center" wrapText="1"/>
      <protection/>
    </xf>
    <xf numFmtId="49" fontId="19" fillId="0" borderId="33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justify" vertical="center" wrapText="1"/>
    </xf>
    <xf numFmtId="0" fontId="36" fillId="14" borderId="2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9" xfId="0" applyFont="1" applyFill="1" applyBorder="1" applyAlignment="1">
      <alignment horizontal="center" vertical="center" wrapText="1"/>
    </xf>
    <xf numFmtId="2" fontId="34" fillId="0" borderId="26" xfId="0" applyNumberFormat="1" applyFont="1" applyFill="1" applyBorder="1" applyAlignment="1">
      <alignment horizontal="center" vertical="center" wrapText="1"/>
    </xf>
    <xf numFmtId="188" fontId="19" fillId="0" borderId="0" xfId="0" applyNumberFormat="1" applyFont="1" applyAlignment="1">
      <alignment vertical="center" wrapText="1"/>
    </xf>
    <xf numFmtId="0" fontId="34" fillId="0" borderId="29" xfId="0" applyFont="1" applyFill="1" applyBorder="1" applyAlignment="1">
      <alignment horizontal="center" vertical="center" wrapText="1"/>
    </xf>
    <xf numFmtId="188" fontId="33" fillId="14" borderId="29" xfId="443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33" fillId="14" borderId="36" xfId="0" applyFont="1" applyFill="1" applyBorder="1" applyAlignment="1">
      <alignment horizontal="center" vertical="center" wrapText="1"/>
    </xf>
    <xf numFmtId="190" fontId="33" fillId="14" borderId="36" xfId="0" applyNumberFormat="1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33" fillId="14" borderId="39" xfId="0" applyFont="1" applyFill="1" applyBorder="1" applyAlignment="1">
      <alignment horizontal="center" vertical="center" wrapText="1"/>
    </xf>
    <xf numFmtId="0" fontId="33" fillId="14" borderId="40" xfId="0" applyFont="1" applyFill="1" applyBorder="1" applyAlignment="1">
      <alignment horizontal="center" vertical="center" wrapText="1"/>
    </xf>
    <xf numFmtId="188" fontId="19" fillId="0" borderId="39" xfId="443" applyNumberFormat="1" applyFont="1" applyFill="1" applyBorder="1" applyAlignment="1" applyProtection="1">
      <alignment horizontal="center" wrapText="1"/>
      <protection/>
    </xf>
    <xf numFmtId="188" fontId="19" fillId="0" borderId="41" xfId="443" applyNumberFormat="1" applyFont="1" applyFill="1" applyBorder="1" applyAlignment="1" applyProtection="1">
      <alignment horizontal="center" wrapText="1"/>
      <protection/>
    </xf>
    <xf numFmtId="188" fontId="19" fillId="0" borderId="40" xfId="443" applyNumberFormat="1" applyFont="1" applyFill="1" applyBorder="1" applyAlignment="1" applyProtection="1">
      <alignment horizontal="center" wrapText="1"/>
      <protection/>
    </xf>
    <xf numFmtId="188" fontId="19" fillId="0" borderId="33" xfId="443" applyNumberFormat="1" applyFont="1" applyFill="1" applyBorder="1" applyAlignment="1" applyProtection="1">
      <alignment horizontal="center" wrapText="1"/>
      <protection/>
    </xf>
    <xf numFmtId="188" fontId="19" fillId="0" borderId="28" xfId="443" applyNumberFormat="1" applyFont="1" applyFill="1" applyBorder="1" applyAlignment="1" applyProtection="1">
      <alignment horizontal="center" wrapText="1"/>
      <protection/>
    </xf>
    <xf numFmtId="188" fontId="19" fillId="0" borderId="42" xfId="443" applyNumberFormat="1" applyFont="1" applyFill="1" applyBorder="1" applyAlignment="1" applyProtection="1">
      <alignment horizontal="center" wrapText="1"/>
      <protection/>
    </xf>
    <xf numFmtId="188" fontId="19" fillId="0" borderId="43" xfId="443" applyNumberFormat="1" applyFont="1" applyFill="1" applyBorder="1" applyAlignment="1" applyProtection="1">
      <alignment horizontal="center" wrapText="1"/>
      <protection/>
    </xf>
    <xf numFmtId="188" fontId="19" fillId="0" borderId="44" xfId="443" applyNumberFormat="1" applyFont="1" applyFill="1" applyBorder="1" applyAlignment="1" applyProtection="1">
      <alignment horizontal="center" wrapText="1"/>
      <protection/>
    </xf>
    <xf numFmtId="188" fontId="19" fillId="0" borderId="45" xfId="443" applyNumberFormat="1" applyFont="1" applyFill="1" applyBorder="1" applyAlignment="1" applyProtection="1">
      <alignment horizontal="center" wrapText="1"/>
      <protection/>
    </xf>
    <xf numFmtId="188" fontId="19" fillId="0" borderId="46" xfId="443" applyNumberFormat="1" applyFont="1" applyFill="1" applyBorder="1" applyAlignment="1" applyProtection="1">
      <alignment horizontal="center" wrapText="1"/>
      <protection/>
    </xf>
    <xf numFmtId="188" fontId="19" fillId="0" borderId="29" xfId="443" applyNumberFormat="1" applyFont="1" applyFill="1" applyBorder="1" applyAlignment="1" applyProtection="1">
      <alignment horizontal="center" wrapText="1"/>
      <protection/>
    </xf>
    <xf numFmtId="188" fontId="19" fillId="0" borderId="36" xfId="443" applyNumberFormat="1" applyFont="1" applyFill="1" applyBorder="1" applyAlignment="1" applyProtection="1">
      <alignment horizontal="center" wrapText="1"/>
      <protection/>
    </xf>
    <xf numFmtId="0" fontId="19" fillId="0" borderId="46" xfId="0" applyFont="1" applyBorder="1" applyAlignment="1">
      <alignment/>
    </xf>
    <xf numFmtId="0" fontId="19" fillId="0" borderId="29" xfId="0" applyFont="1" applyBorder="1" applyAlignment="1">
      <alignment/>
    </xf>
    <xf numFmtId="0" fontId="19" fillId="0" borderId="36" xfId="0" applyFont="1" applyBorder="1" applyAlignment="1">
      <alignment/>
    </xf>
    <xf numFmtId="0" fontId="36" fillId="0" borderId="46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36" xfId="0" applyFont="1" applyBorder="1" applyAlignment="1">
      <alignment/>
    </xf>
    <xf numFmtId="0" fontId="19" fillId="0" borderId="47" xfId="0" applyFont="1" applyBorder="1" applyAlignment="1">
      <alignment/>
    </xf>
    <xf numFmtId="0" fontId="19" fillId="0" borderId="31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31" xfId="282" applyFont="1" applyBorder="1" applyAlignment="1">
      <alignment horizontal="center" vertical="center" wrapText="1"/>
      <protection/>
    </xf>
    <xf numFmtId="0" fontId="19" fillId="0" borderId="29" xfId="282" applyFont="1" applyBorder="1" applyAlignment="1">
      <alignment horizontal="center" vertical="center" wrapText="1"/>
      <protection/>
    </xf>
    <xf numFmtId="43" fontId="61" fillId="0" borderId="29" xfId="448" applyFont="1" applyBorder="1" applyAlignment="1">
      <alignment horizontal="center"/>
    </xf>
    <xf numFmtId="188" fontId="33" fillId="14" borderId="28" xfId="443" applyNumberFormat="1" applyFont="1" applyFill="1" applyBorder="1" applyAlignment="1" applyProtection="1">
      <alignment horizontal="center" wrapText="1"/>
      <protection/>
    </xf>
    <xf numFmtId="0" fontId="33" fillId="14" borderId="48" xfId="0" applyFont="1" applyFill="1" applyBorder="1" applyAlignment="1">
      <alignment horizontal="center" vertical="center" wrapText="1"/>
    </xf>
    <xf numFmtId="0" fontId="33" fillId="14" borderId="49" xfId="0" applyFont="1" applyFill="1" applyBorder="1" applyAlignment="1">
      <alignment horizontal="center" vertical="center" wrapText="1"/>
    </xf>
    <xf numFmtId="0" fontId="33" fillId="14" borderId="50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188" fontId="19" fillId="14" borderId="42" xfId="443" applyNumberFormat="1" applyFont="1" applyFill="1" applyBorder="1" applyAlignment="1" applyProtection="1">
      <alignment horizontal="center" vertical="center" wrapText="1"/>
      <protection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14" borderId="27" xfId="0" applyFont="1" applyFill="1" applyBorder="1" applyAlignment="1">
      <alignment horizontal="center" vertical="center" wrapText="1"/>
    </xf>
    <xf numFmtId="0" fontId="33" fillId="14" borderId="28" xfId="0" applyFont="1" applyFill="1" applyBorder="1" applyAlignment="1">
      <alignment horizontal="center" vertical="center" wrapText="1"/>
    </xf>
    <xf numFmtId="0" fontId="33" fillId="14" borderId="42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33" fillId="14" borderId="57" xfId="0" applyFont="1" applyFill="1" applyBorder="1" applyAlignment="1">
      <alignment horizontal="center" vertical="center" wrapText="1"/>
    </xf>
    <xf numFmtId="0" fontId="33" fillId="14" borderId="58" xfId="0" applyFont="1" applyFill="1" applyBorder="1" applyAlignment="1">
      <alignment horizontal="center" vertical="center" wrapText="1"/>
    </xf>
    <xf numFmtId="0" fontId="33" fillId="14" borderId="59" xfId="0" applyFont="1" applyFill="1" applyBorder="1" applyAlignment="1">
      <alignment horizontal="center" vertical="center" wrapText="1"/>
    </xf>
    <xf numFmtId="0" fontId="33" fillId="14" borderId="60" xfId="0" applyFont="1" applyFill="1" applyBorder="1" applyAlignment="1">
      <alignment horizontal="center" vertical="center" wrapText="1"/>
    </xf>
    <xf numFmtId="0" fontId="33" fillId="14" borderId="23" xfId="0" applyFont="1" applyFill="1" applyBorder="1" applyAlignment="1">
      <alignment horizontal="center" vertical="center" wrapText="1"/>
    </xf>
    <xf numFmtId="0" fontId="33" fillId="14" borderId="61" xfId="0" applyFont="1" applyFill="1" applyBorder="1" applyAlignment="1">
      <alignment horizontal="center" vertical="center" wrapText="1"/>
    </xf>
    <xf numFmtId="0" fontId="33" fillId="14" borderId="62" xfId="0" applyFont="1" applyFill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33" fillId="14" borderId="29" xfId="0" applyFont="1" applyFill="1" applyBorder="1" applyAlignment="1">
      <alignment horizontal="center" vertical="center" wrapText="1"/>
    </xf>
    <xf numFmtId="0" fontId="33" fillId="14" borderId="37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left"/>
    </xf>
    <xf numFmtId="0" fontId="19" fillId="0" borderId="34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190" fontId="33" fillId="14" borderId="63" xfId="0" applyNumberFormat="1" applyFont="1" applyFill="1" applyBorder="1" applyAlignment="1">
      <alignment horizontal="center" vertical="center" wrapText="1"/>
    </xf>
    <xf numFmtId="190" fontId="33" fillId="14" borderId="36" xfId="0" applyNumberFormat="1" applyFont="1" applyFill="1" applyBorder="1" applyAlignment="1">
      <alignment horizontal="center" vertical="center" wrapText="1"/>
    </xf>
    <xf numFmtId="0" fontId="33" fillId="14" borderId="64" xfId="0" applyFont="1" applyFill="1" applyBorder="1" applyAlignment="1">
      <alignment horizontal="center" vertical="center" wrapText="1"/>
    </xf>
    <xf numFmtId="0" fontId="33" fillId="14" borderId="65" xfId="0" applyFont="1" applyFill="1" applyBorder="1" applyAlignment="1">
      <alignment horizontal="center" vertical="center" wrapText="1"/>
    </xf>
    <xf numFmtId="0" fontId="33" fillId="14" borderId="46" xfId="0" applyFont="1" applyFill="1" applyBorder="1" applyAlignment="1">
      <alignment horizontal="center" vertical="center" wrapText="1"/>
    </xf>
    <xf numFmtId="0" fontId="33" fillId="14" borderId="36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33" fillId="14" borderId="66" xfId="0" applyFont="1" applyFill="1" applyBorder="1" applyAlignment="1">
      <alignment horizontal="center" vertical="center" wrapText="1"/>
    </xf>
    <xf numFmtId="0" fontId="33" fillId="14" borderId="63" xfId="0" applyFont="1" applyFill="1" applyBorder="1" applyAlignment="1">
      <alignment horizontal="center" vertical="center" wrapText="1"/>
    </xf>
    <xf numFmtId="0" fontId="33" fillId="14" borderId="33" xfId="0" applyFont="1" applyFill="1" applyBorder="1" applyAlignment="1">
      <alignment horizontal="center" vertical="center" wrapText="1"/>
    </xf>
    <xf numFmtId="0" fontId="33" fillId="14" borderId="44" xfId="0" applyFont="1" applyFill="1" applyBorder="1" applyAlignment="1">
      <alignment horizontal="center" vertical="center" wrapText="1"/>
    </xf>
    <xf numFmtId="0" fontId="33" fillId="14" borderId="67" xfId="0" applyFont="1" applyFill="1" applyBorder="1" applyAlignment="1">
      <alignment horizontal="center" vertical="center" wrapText="1"/>
    </xf>
    <xf numFmtId="0" fontId="33" fillId="14" borderId="41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4" fillId="0" borderId="33" xfId="0" applyFont="1" applyBorder="1" applyAlignment="1">
      <alignment horizontal="justify" vertical="center" wrapText="1"/>
    </xf>
    <xf numFmtId="0" fontId="34" fillId="0" borderId="28" xfId="0" applyFont="1" applyBorder="1" applyAlignment="1">
      <alignment horizontal="justify" vertical="center" wrapText="1"/>
    </xf>
    <xf numFmtId="0" fontId="36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36" fillId="14" borderId="33" xfId="0" applyFont="1" applyFill="1" applyBorder="1" applyAlignment="1">
      <alignment horizontal="center" vertical="center" wrapText="1"/>
    </xf>
    <xf numFmtId="0" fontId="36" fillId="14" borderId="28" xfId="0" applyFont="1" applyFill="1" applyBorder="1" applyAlignment="1">
      <alignment horizontal="center" vertical="center" wrapText="1"/>
    </xf>
    <xf numFmtId="0" fontId="36" fillId="14" borderId="29" xfId="0" applyFont="1" applyFill="1" applyBorder="1" applyAlignment="1">
      <alignment horizontal="center" vertical="center" wrapText="1"/>
    </xf>
    <xf numFmtId="0" fontId="34" fillId="0" borderId="68" xfId="0" applyFont="1" applyFill="1" applyBorder="1" applyAlignment="1">
      <alignment horizontal="left" vertical="center" wrapText="1"/>
    </xf>
    <xf numFmtId="0" fontId="34" fillId="0" borderId="69" xfId="0" applyFont="1" applyFill="1" applyBorder="1" applyAlignment="1">
      <alignment horizontal="left" vertical="center" wrapText="1"/>
    </xf>
    <xf numFmtId="0" fontId="34" fillId="0" borderId="46" xfId="0" applyFont="1" applyFill="1" applyBorder="1" applyAlignment="1">
      <alignment horizontal="left" vertical="center" wrapText="1"/>
    </xf>
    <xf numFmtId="0" fontId="34" fillId="0" borderId="68" xfId="0" applyFont="1" applyFill="1" applyBorder="1" applyAlignment="1">
      <alignment horizontal="left" vertical="top" wrapText="1"/>
    </xf>
    <xf numFmtId="0" fontId="34" fillId="0" borderId="69" xfId="0" applyFont="1" applyFill="1" applyBorder="1" applyAlignment="1">
      <alignment horizontal="left" vertical="top" wrapText="1"/>
    </xf>
    <xf numFmtId="0" fontId="34" fillId="0" borderId="46" xfId="0" applyFont="1" applyFill="1" applyBorder="1" applyAlignment="1">
      <alignment horizontal="left" vertical="top" wrapText="1"/>
    </xf>
    <xf numFmtId="0" fontId="33" fillId="14" borderId="70" xfId="0" applyFont="1" applyFill="1" applyBorder="1" applyAlignment="1">
      <alignment horizontal="center" vertical="center" wrapText="1"/>
    </xf>
    <xf numFmtId="0" fontId="33" fillId="14" borderId="0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34" fillId="0" borderId="33" xfId="0" applyFont="1" applyFill="1" applyBorder="1" applyAlignment="1">
      <alignment horizontal="justify" vertical="center" wrapText="1"/>
    </xf>
    <xf numFmtId="0" fontId="34" fillId="0" borderId="28" xfId="0" applyFont="1" applyFill="1" applyBorder="1" applyAlignment="1">
      <alignment horizontal="justify" vertical="center" wrapText="1"/>
    </xf>
    <xf numFmtId="0" fontId="33" fillId="14" borderId="26" xfId="0" applyFont="1" applyFill="1" applyBorder="1" applyAlignment="1">
      <alignment horizontal="center" vertical="center" wrapText="1"/>
    </xf>
  </cellXfs>
  <cellStyles count="4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Followed Hyperlink" xfId="252"/>
    <cellStyle name="Incorreto" xfId="253"/>
    <cellStyle name="Incorreto 2" xfId="254"/>
    <cellStyle name="Incorreto 2 2" xfId="255"/>
    <cellStyle name="Incorreto 2_05_Impactos_Demais PLs_2013_Dados CNJ de jul-12" xfId="256"/>
    <cellStyle name="Incorreto 3" xfId="257"/>
    <cellStyle name="Incorreto 4" xfId="258"/>
    <cellStyle name="Indefinido" xfId="259"/>
    <cellStyle name="Input" xfId="260"/>
    <cellStyle name="Jr_Normal" xfId="261"/>
    <cellStyle name="Leg_It_1" xfId="262"/>
    <cellStyle name="Linea horizontal" xfId="263"/>
    <cellStyle name="Linked Cell" xfId="264"/>
    <cellStyle name="Millares_deuhist99" xfId="265"/>
    <cellStyle name="Currency" xfId="266"/>
    <cellStyle name="Currency [0]" xfId="267"/>
    <cellStyle name="Moeda 2" xfId="268"/>
    <cellStyle name="Moeda0" xfId="269"/>
    <cellStyle name="Neutra" xfId="270"/>
    <cellStyle name="Neutra 2" xfId="271"/>
    <cellStyle name="Neutra 2 2" xfId="272"/>
    <cellStyle name="Neutra 2_05_Impactos_Demais PLs_2013_Dados CNJ de jul-12" xfId="273"/>
    <cellStyle name="Neutra 3" xfId="274"/>
    <cellStyle name="Neutra 4" xfId="275"/>
    <cellStyle name="Neutral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15 2" xfId="283"/>
    <cellStyle name="Normal 16" xfId="284"/>
    <cellStyle name="Normal 17" xfId="285"/>
    <cellStyle name="Normal 17 2" xfId="286"/>
    <cellStyle name="Normal 18" xfId="287"/>
    <cellStyle name="Normal 18 2" xfId="288"/>
    <cellStyle name="Normal 2" xfId="289"/>
    <cellStyle name="Normal 2 2" xfId="290"/>
    <cellStyle name="Normal 2 3" xfId="291"/>
    <cellStyle name="Normal 2 3 2" xfId="292"/>
    <cellStyle name="Normal 2 3_00_Decisão Anexo V 2015_MEMORIAL_Oficial SOF" xfId="293"/>
    <cellStyle name="Normal 2 4" xfId="294"/>
    <cellStyle name="Normal 2 5" xfId="295"/>
    <cellStyle name="Normal 2 6" xfId="296"/>
    <cellStyle name="Normal 2_00_Decisão Anexo V 2015_MEMORIAL_Oficial SOF" xfId="297"/>
    <cellStyle name="Normal 3" xfId="298"/>
    <cellStyle name="Normal 3 2" xfId="299"/>
    <cellStyle name="Normal 3_05_Impactos_Demais PLs_2013_Dados CNJ de jul-12" xfId="300"/>
    <cellStyle name="Normal 4" xfId="301"/>
    <cellStyle name="Normal 5" xfId="302"/>
    <cellStyle name="Normal 6" xfId="303"/>
    <cellStyle name="Normal 7" xfId="304"/>
    <cellStyle name="Normal 8" xfId="305"/>
    <cellStyle name="Normal 9" xfId="306"/>
    <cellStyle name="Nota" xfId="307"/>
    <cellStyle name="Nota 2" xfId="308"/>
    <cellStyle name="Nota 2 2" xfId="309"/>
    <cellStyle name="Nota 2_00_Decisão Anexo V 2015_MEMORIAL_Oficial SOF" xfId="310"/>
    <cellStyle name="Nota 3" xfId="311"/>
    <cellStyle name="Nota 4" xfId="312"/>
    <cellStyle name="Note" xfId="313"/>
    <cellStyle name="Output" xfId="314"/>
    <cellStyle name="Percent_Agenda" xfId="315"/>
    <cellStyle name="Percentual" xfId="316"/>
    <cellStyle name="Ponto" xfId="317"/>
    <cellStyle name="Percent" xfId="318"/>
    <cellStyle name="Porcentagem 10" xfId="319"/>
    <cellStyle name="Porcentagem 2" xfId="320"/>
    <cellStyle name="Porcentagem 2 2" xfId="321"/>
    <cellStyle name="Porcentagem 2_FCDF 2014_2ª Versão" xfId="322"/>
    <cellStyle name="Porcentagem 3" xfId="323"/>
    <cellStyle name="Porcentagem 4" xfId="324"/>
    <cellStyle name="Porcentagem 5" xfId="325"/>
    <cellStyle name="Porcentagem 6" xfId="326"/>
    <cellStyle name="Porcentagem 7" xfId="327"/>
    <cellStyle name="Porcentagem 8" xfId="328"/>
    <cellStyle name="Porcentagem 9" xfId="329"/>
    <cellStyle name="rodape" xfId="330"/>
    <cellStyle name="Saída" xfId="331"/>
    <cellStyle name="Saída 2" xfId="332"/>
    <cellStyle name="Saída 2 2" xfId="333"/>
    <cellStyle name="Saída 2_05_Impactos_Demais PLs_2013_Dados CNJ de jul-12" xfId="334"/>
    <cellStyle name="Saída 3" xfId="335"/>
    <cellStyle name="Saída 4" xfId="336"/>
    <cellStyle name="Sep. milhar [0]" xfId="337"/>
    <cellStyle name="Sep. milhar [0] 2" xfId="338"/>
    <cellStyle name="Sep. milhar [2]" xfId="339"/>
    <cellStyle name="Sep. milhar [2] 2" xfId="340"/>
    <cellStyle name="Separador de m" xfId="341"/>
    <cellStyle name="Comma [0]" xfId="342"/>
    <cellStyle name="Separador de milhares 10" xfId="343"/>
    <cellStyle name="Separador de milhares 2" xfId="344"/>
    <cellStyle name="Separador de milhares 2 2" xfId="345"/>
    <cellStyle name="Separador de milhares 2 2 3" xfId="346"/>
    <cellStyle name="Separador de milhares 2 2 6" xfId="347"/>
    <cellStyle name="Separador de milhares 2 2_00_Decisão Anexo V 2015_MEMORIAL_Oficial SOF" xfId="348"/>
    <cellStyle name="Separador de milhares 2 3" xfId="349"/>
    <cellStyle name="Separador de milhares 2 3 2" xfId="350"/>
    <cellStyle name="Separador de milhares 2 3 2 2" xfId="351"/>
    <cellStyle name="Separador de milhares 2 3 2 2 2" xfId="352"/>
    <cellStyle name="Separador de milhares 2 3 2 2_00_Decisão Anexo V 2015_MEMORIAL_Oficial SOF" xfId="353"/>
    <cellStyle name="Separador de milhares 2 3 2_00_Decisão Anexo V 2015_MEMORIAL_Oficial SOF" xfId="354"/>
    <cellStyle name="Separador de milhares 2 3 3" xfId="355"/>
    <cellStyle name="Separador de milhares 2 3_00_Decisão Anexo V 2015_MEMORIAL_Oficial SOF" xfId="356"/>
    <cellStyle name="Separador de milhares 2 4" xfId="357"/>
    <cellStyle name="Separador de milhares 2 5" xfId="358"/>
    <cellStyle name="Separador de milhares 2 5 2" xfId="359"/>
    <cellStyle name="Separador de milhares 2 5_00_Decisão Anexo V 2015_MEMORIAL_Oficial SOF" xfId="360"/>
    <cellStyle name="Separador de milhares 2_00_Decisão Anexo V 2015_MEMORIAL_Oficial SOF" xfId="361"/>
    <cellStyle name="Separador de milhares 3" xfId="362"/>
    <cellStyle name="Separador de milhares 3 2" xfId="363"/>
    <cellStyle name="Separador de milhares 3 3" xfId="364"/>
    <cellStyle name="Separador de milhares 3_00_Decisão Anexo V 2015_MEMORIAL_Oficial SOF" xfId="365"/>
    <cellStyle name="Separador de milhares 4" xfId="366"/>
    <cellStyle name="Separador de milhares 5" xfId="367"/>
    <cellStyle name="Separador de milhares 6" xfId="368"/>
    <cellStyle name="Separador de milhares 7" xfId="369"/>
    <cellStyle name="Separador de milhares 8" xfId="370"/>
    <cellStyle name="Separador de milhares 9" xfId="371"/>
    <cellStyle name="TableStyleLight1" xfId="372"/>
    <cellStyle name="TableStyleLight1 2" xfId="373"/>
    <cellStyle name="TableStyleLight1 3" xfId="374"/>
    <cellStyle name="TableStyleLight1 5" xfId="375"/>
    <cellStyle name="TableStyleLight1_00_Decisão Anexo V 2015_MEMORIAL_Oficial SOF" xfId="376"/>
    <cellStyle name="Texto de Aviso" xfId="377"/>
    <cellStyle name="Texto de Aviso 2" xfId="378"/>
    <cellStyle name="Texto de Aviso 2 2" xfId="379"/>
    <cellStyle name="Texto de Aviso 2_05_Impactos_Demais PLs_2013_Dados CNJ de jul-12" xfId="380"/>
    <cellStyle name="Texto de Aviso 3" xfId="381"/>
    <cellStyle name="Texto de Aviso 4" xfId="382"/>
    <cellStyle name="Texto Explicativo" xfId="383"/>
    <cellStyle name="Texto Explicativo 2" xfId="384"/>
    <cellStyle name="Texto Explicativo 2 2" xfId="385"/>
    <cellStyle name="Texto Explicativo 2_05_Impactos_Demais PLs_2013_Dados CNJ de jul-12" xfId="386"/>
    <cellStyle name="Texto Explicativo 3" xfId="387"/>
    <cellStyle name="Texto Explicativo 4" xfId="388"/>
    <cellStyle name="Texto, derecha" xfId="389"/>
    <cellStyle name="Texto, izquierda" xfId="390"/>
    <cellStyle name="Title" xfId="391"/>
    <cellStyle name="Titulo" xfId="392"/>
    <cellStyle name="Título" xfId="393"/>
    <cellStyle name="Título 1" xfId="394"/>
    <cellStyle name="Título 1 1" xfId="395"/>
    <cellStyle name="Título 1 2" xfId="396"/>
    <cellStyle name="Título 1 2 2" xfId="397"/>
    <cellStyle name="Título 1 2_05_Impactos_Demais PLs_2013_Dados CNJ de jul-12" xfId="398"/>
    <cellStyle name="Título 1 3" xfId="399"/>
    <cellStyle name="Título 1 4" xfId="400"/>
    <cellStyle name="Título 10" xfId="401"/>
    <cellStyle name="Título 11" xfId="402"/>
    <cellStyle name="Título 2" xfId="403"/>
    <cellStyle name="Título 2 2" xfId="404"/>
    <cellStyle name="Título 2 2 2" xfId="405"/>
    <cellStyle name="Título 2 2_05_Impactos_Demais PLs_2013_Dados CNJ de jul-12" xfId="406"/>
    <cellStyle name="Título 2 3" xfId="407"/>
    <cellStyle name="Título 2 4" xfId="408"/>
    <cellStyle name="Título 3" xfId="409"/>
    <cellStyle name="Título 3 2" xfId="410"/>
    <cellStyle name="Título 3 2 2" xfId="411"/>
    <cellStyle name="Título 3 2_05_Impactos_Demais PLs_2013_Dados CNJ de jul-12" xfId="412"/>
    <cellStyle name="Título 3 3" xfId="413"/>
    <cellStyle name="Título 3 4" xfId="414"/>
    <cellStyle name="Título 4" xfId="415"/>
    <cellStyle name="Título 4 2" xfId="416"/>
    <cellStyle name="Título 4 2 2" xfId="417"/>
    <cellStyle name="Título 4 2_05_Impactos_Demais PLs_2013_Dados CNJ de jul-12" xfId="418"/>
    <cellStyle name="Título 4 3" xfId="419"/>
    <cellStyle name="Título 4 4" xfId="420"/>
    <cellStyle name="Título 5" xfId="421"/>
    <cellStyle name="Título 5 2" xfId="422"/>
    <cellStyle name="Título 5 3" xfId="423"/>
    <cellStyle name="Título 5_05_Impactos_Demais PLs_2013_Dados CNJ de jul-12" xfId="424"/>
    <cellStyle name="Título 6" xfId="425"/>
    <cellStyle name="Título 6 2" xfId="426"/>
    <cellStyle name="Título 6_34" xfId="427"/>
    <cellStyle name="Título 7" xfId="428"/>
    <cellStyle name="Título 8" xfId="429"/>
    <cellStyle name="Título 9" xfId="430"/>
    <cellStyle name="Titulo_00_Equalização ASMED_SOF" xfId="431"/>
    <cellStyle name="Titulo1" xfId="432"/>
    <cellStyle name="Titulo2" xfId="433"/>
    <cellStyle name="Total" xfId="434"/>
    <cellStyle name="Total 2" xfId="435"/>
    <cellStyle name="Total 2 2" xfId="436"/>
    <cellStyle name="Total 2_05_Impactos_Demais PLs_2013_Dados CNJ de jul-12" xfId="437"/>
    <cellStyle name="Total 3" xfId="438"/>
    <cellStyle name="Total 4" xfId="439"/>
    <cellStyle name="V¡rgula" xfId="440"/>
    <cellStyle name="V¡rgula0" xfId="441"/>
    <cellStyle name="Vírgul - Estilo1" xfId="442"/>
    <cellStyle name="Comma" xfId="443"/>
    <cellStyle name="Vírgula 2" xfId="444"/>
    <cellStyle name="Vírgula 3" xfId="445"/>
    <cellStyle name="Vírgula 4" xfId="446"/>
    <cellStyle name="Vírgula 5" xfId="447"/>
    <cellStyle name="Vírgula 6" xfId="448"/>
    <cellStyle name="Vírgula 6 2" xfId="449"/>
    <cellStyle name="Vírgula 7" xfId="450"/>
    <cellStyle name="Vírgula 7 2" xfId="451"/>
    <cellStyle name="Vírgula 8" xfId="452"/>
    <cellStyle name="Vírgula 8 2" xfId="453"/>
    <cellStyle name="Vírgula 9" xfId="454"/>
    <cellStyle name="Vírgula0" xfId="455"/>
    <cellStyle name="Warning Text" xfId="4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K90"/>
  <sheetViews>
    <sheetView showGridLines="0" tabSelected="1" zoomScalePageLayoutView="0" workbookViewId="0" topLeftCell="A1">
      <selection activeCell="A1" sqref="A1:I1"/>
    </sheetView>
  </sheetViews>
  <sheetFormatPr defaultColWidth="9.140625" defaultRowHeight="12.75"/>
  <cols>
    <col min="1" max="1" width="36.421875" style="1" customWidth="1"/>
    <col min="2" max="2" width="16.00390625" style="1" customWidth="1"/>
    <col min="3" max="3" width="12.140625" style="2" customWidth="1"/>
    <col min="4" max="4" width="16.28125" style="2" customWidth="1"/>
    <col min="5" max="5" width="14.28125" style="2" customWidth="1"/>
    <col min="6" max="6" width="13.421875" style="2" customWidth="1"/>
    <col min="7" max="7" width="14.8515625" style="3" customWidth="1"/>
    <col min="8" max="8" width="13.8515625" style="2" customWidth="1"/>
    <col min="9" max="9" width="13.8515625" style="13" customWidth="1"/>
    <col min="10" max="16384" width="9.140625" style="2" customWidth="1"/>
  </cols>
  <sheetData>
    <row r="1" spans="1:9" ht="12.75" customHeight="1">
      <c r="A1" s="116" t="s">
        <v>48</v>
      </c>
      <c r="B1" s="116"/>
      <c r="C1" s="116"/>
      <c r="D1" s="116"/>
      <c r="E1" s="116"/>
      <c r="F1" s="116"/>
      <c r="G1" s="116"/>
      <c r="H1" s="116"/>
      <c r="I1" s="116"/>
    </row>
    <row r="2" spans="1:9" ht="12.75" customHeight="1">
      <c r="A2" s="116"/>
      <c r="B2" s="116"/>
      <c r="C2" s="116"/>
      <c r="D2" s="116"/>
      <c r="E2" s="116"/>
      <c r="F2" s="116"/>
      <c r="G2" s="116"/>
      <c r="H2" s="116"/>
      <c r="I2" s="116"/>
    </row>
    <row r="3" spans="1:9" ht="12.75" customHeight="1">
      <c r="A3" s="4"/>
      <c r="B3" s="4"/>
      <c r="C3" s="4"/>
      <c r="D3" s="4"/>
      <c r="E3" s="4"/>
      <c r="F3" s="4"/>
      <c r="G3" s="4"/>
      <c r="H3" s="4"/>
      <c r="I3" s="4"/>
    </row>
    <row r="4" spans="1:10" ht="12.75" customHeight="1">
      <c r="A4" s="120" t="s">
        <v>45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9" s="1" customFormat="1" ht="12.75" customHeight="1" thickBot="1">
      <c r="A5" s="5"/>
      <c r="B5" s="5"/>
      <c r="C5" s="5"/>
      <c r="D5" s="5"/>
      <c r="E5" s="5"/>
      <c r="F5" s="5"/>
      <c r="G5" s="5"/>
      <c r="H5" s="45" t="s">
        <v>105</v>
      </c>
      <c r="I5" s="47" t="s">
        <v>128</v>
      </c>
    </row>
    <row r="6" spans="1:9" ht="12.75" customHeight="1">
      <c r="A6" s="121" t="s">
        <v>0</v>
      </c>
      <c r="B6" s="122"/>
      <c r="C6" s="122"/>
      <c r="D6" s="123"/>
      <c r="E6" s="126" t="s">
        <v>1</v>
      </c>
      <c r="F6" s="122"/>
      <c r="G6" s="122"/>
      <c r="H6" s="122"/>
      <c r="I6" s="127"/>
    </row>
    <row r="7" spans="1:9" ht="12.75" customHeight="1">
      <c r="A7" s="124"/>
      <c r="B7" s="118"/>
      <c r="C7" s="118"/>
      <c r="D7" s="125"/>
      <c r="E7" s="117" t="s">
        <v>2</v>
      </c>
      <c r="F7" s="118"/>
      <c r="G7" s="118"/>
      <c r="H7" s="118" t="s">
        <v>3</v>
      </c>
      <c r="I7" s="119" t="s">
        <v>4</v>
      </c>
    </row>
    <row r="8" spans="1:9" ht="38.25" customHeight="1">
      <c r="A8" s="20" t="s">
        <v>5</v>
      </c>
      <c r="B8" s="16" t="s">
        <v>23</v>
      </c>
      <c r="C8" s="14" t="s">
        <v>6</v>
      </c>
      <c r="D8" s="19" t="s">
        <v>7</v>
      </c>
      <c r="E8" s="15" t="s">
        <v>8</v>
      </c>
      <c r="F8" s="16" t="s">
        <v>9</v>
      </c>
      <c r="G8" s="17" t="s">
        <v>10</v>
      </c>
      <c r="H8" s="118"/>
      <c r="I8" s="119"/>
    </row>
    <row r="9" spans="1:9" s="6" customFormat="1" ht="12.75" customHeight="1">
      <c r="A9" s="110" t="s">
        <v>41</v>
      </c>
      <c r="B9" s="113" t="s">
        <v>29</v>
      </c>
      <c r="C9" s="7" t="s">
        <v>31</v>
      </c>
      <c r="D9" s="18" t="s">
        <v>35</v>
      </c>
      <c r="E9" s="8">
        <v>0</v>
      </c>
      <c r="F9" s="9">
        <v>0</v>
      </c>
      <c r="G9" s="10">
        <f>E9+F9</f>
        <v>0</v>
      </c>
      <c r="H9" s="108">
        <v>79</v>
      </c>
      <c r="I9" s="109">
        <f>SUM(G9:G28)+H9</f>
        <v>108</v>
      </c>
    </row>
    <row r="10" spans="1:9" s="6" customFormat="1" ht="12.75" customHeight="1">
      <c r="A10" s="111"/>
      <c r="B10" s="114"/>
      <c r="C10" s="7" t="s">
        <v>31</v>
      </c>
      <c r="D10" s="18" t="s">
        <v>36</v>
      </c>
      <c r="E10" s="8">
        <v>1</v>
      </c>
      <c r="F10" s="9">
        <v>0</v>
      </c>
      <c r="G10" s="10">
        <f>E10+F10</f>
        <v>1</v>
      </c>
      <c r="H10" s="108"/>
      <c r="I10" s="109"/>
    </row>
    <row r="11" spans="1:9" s="6" customFormat="1" ht="12.75" customHeight="1">
      <c r="A11" s="111"/>
      <c r="B11" s="114"/>
      <c r="C11" s="7" t="s">
        <v>31</v>
      </c>
      <c r="D11" s="18" t="s">
        <v>51</v>
      </c>
      <c r="E11" s="8">
        <v>4</v>
      </c>
      <c r="F11" s="9">
        <v>0</v>
      </c>
      <c r="G11" s="10">
        <f aca="true" t="shared" si="0" ref="G11:G21">E11+F11</f>
        <v>4</v>
      </c>
      <c r="H11" s="108"/>
      <c r="I11" s="109"/>
    </row>
    <row r="12" spans="1:9" s="6" customFormat="1" ht="12.75" customHeight="1">
      <c r="A12" s="111"/>
      <c r="B12" s="114"/>
      <c r="C12" s="7" t="s">
        <v>31</v>
      </c>
      <c r="D12" s="18" t="s">
        <v>52</v>
      </c>
      <c r="E12" s="8">
        <v>10</v>
      </c>
      <c r="F12" s="9">
        <v>0</v>
      </c>
      <c r="G12" s="10">
        <f t="shared" si="0"/>
        <v>10</v>
      </c>
      <c r="H12" s="108"/>
      <c r="I12" s="109"/>
    </row>
    <row r="13" spans="1:9" s="6" customFormat="1" ht="12.75" customHeight="1">
      <c r="A13" s="111"/>
      <c r="B13" s="114"/>
      <c r="C13" s="7" t="s">
        <v>31</v>
      </c>
      <c r="D13" s="18" t="s">
        <v>53</v>
      </c>
      <c r="E13" s="8">
        <v>3</v>
      </c>
      <c r="F13" s="9">
        <v>0</v>
      </c>
      <c r="G13" s="10">
        <f t="shared" si="0"/>
        <v>3</v>
      </c>
      <c r="H13" s="108"/>
      <c r="I13" s="109"/>
    </row>
    <row r="14" spans="1:9" s="6" customFormat="1" ht="12.75" customHeight="1">
      <c r="A14" s="111"/>
      <c r="B14" s="114"/>
      <c r="C14" s="7" t="s">
        <v>32</v>
      </c>
      <c r="D14" s="18" t="s">
        <v>35</v>
      </c>
      <c r="E14" s="8">
        <v>11</v>
      </c>
      <c r="F14" s="9">
        <v>0</v>
      </c>
      <c r="G14" s="10">
        <f t="shared" si="0"/>
        <v>11</v>
      </c>
      <c r="H14" s="108"/>
      <c r="I14" s="109"/>
    </row>
    <row r="15" spans="1:9" s="6" customFormat="1" ht="12.75" customHeight="1">
      <c r="A15" s="111"/>
      <c r="B15" s="114"/>
      <c r="C15" s="7" t="s">
        <v>32</v>
      </c>
      <c r="D15" s="18" t="s">
        <v>36</v>
      </c>
      <c r="E15" s="8">
        <v>0</v>
      </c>
      <c r="F15" s="9">
        <v>0</v>
      </c>
      <c r="G15" s="10">
        <f t="shared" si="0"/>
        <v>0</v>
      </c>
      <c r="H15" s="108"/>
      <c r="I15" s="109"/>
    </row>
    <row r="16" spans="1:9" s="6" customFormat="1" ht="12.75" customHeight="1">
      <c r="A16" s="111"/>
      <c r="B16" s="114"/>
      <c r="C16" s="7" t="s">
        <v>32</v>
      </c>
      <c r="D16" s="18" t="s">
        <v>51</v>
      </c>
      <c r="E16" s="8">
        <v>0</v>
      </c>
      <c r="F16" s="9">
        <v>0</v>
      </c>
      <c r="G16" s="10">
        <f t="shared" si="0"/>
        <v>0</v>
      </c>
      <c r="H16" s="108"/>
      <c r="I16" s="109"/>
    </row>
    <row r="17" spans="1:9" s="6" customFormat="1" ht="12.75" customHeight="1">
      <c r="A17" s="111"/>
      <c r="B17" s="114"/>
      <c r="C17" s="7" t="s">
        <v>32</v>
      </c>
      <c r="D17" s="18" t="s">
        <v>52</v>
      </c>
      <c r="E17" s="8">
        <v>0</v>
      </c>
      <c r="F17" s="9">
        <v>0</v>
      </c>
      <c r="G17" s="10">
        <f t="shared" si="0"/>
        <v>0</v>
      </c>
      <c r="H17" s="108"/>
      <c r="I17" s="109"/>
    </row>
    <row r="18" spans="1:9" s="6" customFormat="1" ht="12.75" customHeight="1">
      <c r="A18" s="111"/>
      <c r="B18" s="114"/>
      <c r="C18" s="7" t="s">
        <v>32</v>
      </c>
      <c r="D18" s="18" t="s">
        <v>53</v>
      </c>
      <c r="E18" s="8">
        <v>0</v>
      </c>
      <c r="F18" s="9">
        <v>0</v>
      </c>
      <c r="G18" s="10">
        <f t="shared" si="0"/>
        <v>0</v>
      </c>
      <c r="H18" s="108"/>
      <c r="I18" s="109"/>
    </row>
    <row r="19" spans="1:9" s="6" customFormat="1" ht="12.75" customHeight="1">
      <c r="A19" s="111"/>
      <c r="B19" s="114"/>
      <c r="C19" s="7" t="s">
        <v>33</v>
      </c>
      <c r="D19" s="18" t="s">
        <v>35</v>
      </c>
      <c r="E19" s="8">
        <v>0</v>
      </c>
      <c r="F19" s="9">
        <v>0</v>
      </c>
      <c r="G19" s="10">
        <f t="shared" si="0"/>
        <v>0</v>
      </c>
      <c r="H19" s="108"/>
      <c r="I19" s="109"/>
    </row>
    <row r="20" spans="1:10" s="6" customFormat="1" ht="12.75" customHeight="1">
      <c r="A20" s="111"/>
      <c r="B20" s="114"/>
      <c r="C20" s="7" t="s">
        <v>33</v>
      </c>
      <c r="D20" s="18" t="s">
        <v>36</v>
      </c>
      <c r="E20" s="8">
        <v>0</v>
      </c>
      <c r="F20" s="9">
        <v>0</v>
      </c>
      <c r="G20" s="10">
        <f t="shared" si="0"/>
        <v>0</v>
      </c>
      <c r="H20" s="108"/>
      <c r="I20" s="109"/>
      <c r="J20" s="70"/>
    </row>
    <row r="21" spans="1:9" s="6" customFormat="1" ht="12.75" customHeight="1">
      <c r="A21" s="111"/>
      <c r="B21" s="114"/>
      <c r="C21" s="7" t="s">
        <v>33</v>
      </c>
      <c r="D21" s="18" t="s">
        <v>51</v>
      </c>
      <c r="E21" s="8">
        <v>0</v>
      </c>
      <c r="F21" s="9">
        <v>0</v>
      </c>
      <c r="G21" s="10">
        <f t="shared" si="0"/>
        <v>0</v>
      </c>
      <c r="H21" s="108"/>
      <c r="I21" s="109"/>
    </row>
    <row r="22" spans="1:9" s="6" customFormat="1" ht="12.75" customHeight="1">
      <c r="A22" s="111"/>
      <c r="B22" s="114"/>
      <c r="C22" s="7" t="s">
        <v>33</v>
      </c>
      <c r="D22" s="18" t="s">
        <v>52</v>
      </c>
      <c r="E22" s="8">
        <v>0</v>
      </c>
      <c r="F22" s="9">
        <v>0</v>
      </c>
      <c r="G22" s="10">
        <f aca="true" t="shared" si="1" ref="G22:G33">E22+F22</f>
        <v>0</v>
      </c>
      <c r="H22" s="108"/>
      <c r="I22" s="109"/>
    </row>
    <row r="23" spans="1:9" s="6" customFormat="1" ht="12.75" customHeight="1">
      <c r="A23" s="111"/>
      <c r="B23" s="114"/>
      <c r="C23" s="7" t="s">
        <v>33</v>
      </c>
      <c r="D23" s="18" t="s">
        <v>53</v>
      </c>
      <c r="E23" s="8">
        <v>0</v>
      </c>
      <c r="F23" s="9">
        <v>0</v>
      </c>
      <c r="G23" s="10">
        <f t="shared" si="1"/>
        <v>0</v>
      </c>
      <c r="H23" s="108"/>
      <c r="I23" s="109"/>
    </row>
    <row r="24" spans="1:9" s="6" customFormat="1" ht="12.75" customHeight="1">
      <c r="A24" s="111"/>
      <c r="B24" s="114"/>
      <c r="C24" s="7" t="s">
        <v>34</v>
      </c>
      <c r="D24" s="18" t="s">
        <v>35</v>
      </c>
      <c r="E24" s="8">
        <v>0</v>
      </c>
      <c r="F24" s="9">
        <v>0</v>
      </c>
      <c r="G24" s="10">
        <f t="shared" si="1"/>
        <v>0</v>
      </c>
      <c r="H24" s="108"/>
      <c r="I24" s="109"/>
    </row>
    <row r="25" spans="1:9" s="6" customFormat="1" ht="12.75" customHeight="1">
      <c r="A25" s="111"/>
      <c r="B25" s="114"/>
      <c r="C25" s="7" t="s">
        <v>34</v>
      </c>
      <c r="D25" s="18" t="s">
        <v>36</v>
      </c>
      <c r="E25" s="8">
        <v>0</v>
      </c>
      <c r="F25" s="9">
        <v>0</v>
      </c>
      <c r="G25" s="10">
        <f t="shared" si="1"/>
        <v>0</v>
      </c>
      <c r="H25" s="108"/>
      <c r="I25" s="109"/>
    </row>
    <row r="26" spans="1:9" s="6" customFormat="1" ht="12.75" customHeight="1">
      <c r="A26" s="111"/>
      <c r="B26" s="114"/>
      <c r="C26" s="7" t="s">
        <v>34</v>
      </c>
      <c r="D26" s="18" t="s">
        <v>51</v>
      </c>
      <c r="E26" s="8">
        <v>0</v>
      </c>
      <c r="F26" s="9">
        <v>0</v>
      </c>
      <c r="G26" s="10">
        <f t="shared" si="1"/>
        <v>0</v>
      </c>
      <c r="H26" s="108"/>
      <c r="I26" s="109"/>
    </row>
    <row r="27" spans="1:9" s="6" customFormat="1" ht="12.75" customHeight="1">
      <c r="A27" s="111"/>
      <c r="B27" s="114"/>
      <c r="C27" s="7" t="s">
        <v>34</v>
      </c>
      <c r="D27" s="18" t="s">
        <v>52</v>
      </c>
      <c r="E27" s="8">
        <v>0</v>
      </c>
      <c r="F27" s="9">
        <v>0</v>
      </c>
      <c r="G27" s="10">
        <f t="shared" si="1"/>
        <v>0</v>
      </c>
      <c r="H27" s="108"/>
      <c r="I27" s="109"/>
    </row>
    <row r="28" spans="1:9" s="6" customFormat="1" ht="12.75" customHeight="1">
      <c r="A28" s="112"/>
      <c r="B28" s="115"/>
      <c r="C28" s="7" t="s">
        <v>34</v>
      </c>
      <c r="D28" s="18" t="s">
        <v>53</v>
      </c>
      <c r="E28" s="8">
        <v>0</v>
      </c>
      <c r="F28" s="9">
        <v>0</v>
      </c>
      <c r="G28" s="10">
        <f t="shared" si="1"/>
        <v>0</v>
      </c>
      <c r="H28" s="108"/>
      <c r="I28" s="109"/>
    </row>
    <row r="29" spans="1:9" s="6" customFormat="1" ht="12.75" customHeight="1">
      <c r="A29" s="110" t="s">
        <v>42</v>
      </c>
      <c r="B29" s="113" t="s">
        <v>29</v>
      </c>
      <c r="C29" s="7" t="s">
        <v>31</v>
      </c>
      <c r="D29" s="18" t="s">
        <v>37</v>
      </c>
      <c r="E29" s="8">
        <v>2</v>
      </c>
      <c r="F29" s="9">
        <v>0</v>
      </c>
      <c r="G29" s="10">
        <f t="shared" si="1"/>
        <v>2</v>
      </c>
      <c r="H29" s="108">
        <v>19</v>
      </c>
      <c r="I29" s="109">
        <f>SUM(G29:G48)+H29</f>
        <v>29</v>
      </c>
    </row>
    <row r="30" spans="1:9" s="6" customFormat="1" ht="12.75" customHeight="1">
      <c r="A30" s="111"/>
      <c r="B30" s="114"/>
      <c r="C30" s="7" t="s">
        <v>31</v>
      </c>
      <c r="D30" s="18" t="s">
        <v>38</v>
      </c>
      <c r="E30" s="8">
        <v>2</v>
      </c>
      <c r="F30" s="9">
        <v>0</v>
      </c>
      <c r="G30" s="10">
        <f t="shared" si="1"/>
        <v>2</v>
      </c>
      <c r="H30" s="108"/>
      <c r="I30" s="109"/>
    </row>
    <row r="31" spans="1:9" s="6" customFormat="1" ht="12.75" customHeight="1">
      <c r="A31" s="111"/>
      <c r="B31" s="114"/>
      <c r="C31" s="7" t="s">
        <v>31</v>
      </c>
      <c r="D31" s="18" t="s">
        <v>54</v>
      </c>
      <c r="E31" s="8">
        <v>1</v>
      </c>
      <c r="F31" s="9">
        <v>0</v>
      </c>
      <c r="G31" s="10">
        <f t="shared" si="1"/>
        <v>1</v>
      </c>
      <c r="H31" s="108"/>
      <c r="I31" s="109"/>
    </row>
    <row r="32" spans="1:9" s="6" customFormat="1" ht="12.75" customHeight="1">
      <c r="A32" s="111"/>
      <c r="B32" s="114"/>
      <c r="C32" s="7" t="s">
        <v>31</v>
      </c>
      <c r="D32" s="18" t="s">
        <v>55</v>
      </c>
      <c r="E32" s="8">
        <v>2</v>
      </c>
      <c r="F32" s="9">
        <v>0</v>
      </c>
      <c r="G32" s="10">
        <f t="shared" si="1"/>
        <v>2</v>
      </c>
      <c r="H32" s="108"/>
      <c r="I32" s="109"/>
    </row>
    <row r="33" spans="1:9" s="6" customFormat="1" ht="12.75" customHeight="1">
      <c r="A33" s="111"/>
      <c r="B33" s="114"/>
      <c r="C33" s="7" t="s">
        <v>31</v>
      </c>
      <c r="D33" s="18" t="s">
        <v>56</v>
      </c>
      <c r="E33" s="8">
        <v>1</v>
      </c>
      <c r="F33" s="9">
        <v>0</v>
      </c>
      <c r="G33" s="10">
        <f t="shared" si="1"/>
        <v>1</v>
      </c>
      <c r="H33" s="108"/>
      <c r="I33" s="109"/>
    </row>
    <row r="34" spans="1:9" s="6" customFormat="1" ht="12.75" customHeight="1">
      <c r="A34" s="111"/>
      <c r="B34" s="114"/>
      <c r="C34" s="7" t="s">
        <v>32</v>
      </c>
      <c r="D34" s="18" t="s">
        <v>37</v>
      </c>
      <c r="E34" s="8">
        <v>2</v>
      </c>
      <c r="F34" s="9">
        <v>0</v>
      </c>
      <c r="G34" s="10">
        <f aca="true" t="shared" si="2" ref="G34:G48">E34+F34</f>
        <v>2</v>
      </c>
      <c r="H34" s="108"/>
      <c r="I34" s="109"/>
    </row>
    <row r="35" spans="1:9" s="6" customFormat="1" ht="12.75" customHeight="1">
      <c r="A35" s="111"/>
      <c r="B35" s="114"/>
      <c r="C35" s="7" t="s">
        <v>32</v>
      </c>
      <c r="D35" s="18" t="s">
        <v>38</v>
      </c>
      <c r="E35" s="8">
        <v>0</v>
      </c>
      <c r="F35" s="9">
        <v>0</v>
      </c>
      <c r="G35" s="10">
        <f t="shared" si="2"/>
        <v>0</v>
      </c>
      <c r="H35" s="108"/>
      <c r="I35" s="109"/>
    </row>
    <row r="36" spans="1:9" s="6" customFormat="1" ht="12.75" customHeight="1">
      <c r="A36" s="111"/>
      <c r="B36" s="114"/>
      <c r="C36" s="7" t="s">
        <v>32</v>
      </c>
      <c r="D36" s="18" t="s">
        <v>54</v>
      </c>
      <c r="E36" s="8">
        <v>0</v>
      </c>
      <c r="F36" s="9">
        <v>0</v>
      </c>
      <c r="G36" s="10">
        <f t="shared" si="2"/>
        <v>0</v>
      </c>
      <c r="H36" s="108"/>
      <c r="I36" s="109"/>
    </row>
    <row r="37" spans="1:9" s="6" customFormat="1" ht="12.75" customHeight="1">
      <c r="A37" s="111"/>
      <c r="B37" s="114"/>
      <c r="C37" s="7" t="s">
        <v>32</v>
      </c>
      <c r="D37" s="18" t="s">
        <v>55</v>
      </c>
      <c r="E37" s="8">
        <v>0</v>
      </c>
      <c r="F37" s="9">
        <v>0</v>
      </c>
      <c r="G37" s="10">
        <f t="shared" si="2"/>
        <v>0</v>
      </c>
      <c r="H37" s="108"/>
      <c r="I37" s="109"/>
    </row>
    <row r="38" spans="1:9" s="6" customFormat="1" ht="12.75" customHeight="1">
      <c r="A38" s="111"/>
      <c r="B38" s="114"/>
      <c r="C38" s="7" t="s">
        <v>32</v>
      </c>
      <c r="D38" s="18" t="s">
        <v>56</v>
      </c>
      <c r="E38" s="8">
        <v>0</v>
      </c>
      <c r="F38" s="9">
        <v>0</v>
      </c>
      <c r="G38" s="10">
        <f t="shared" si="2"/>
        <v>0</v>
      </c>
      <c r="H38" s="108"/>
      <c r="I38" s="109"/>
    </row>
    <row r="39" spans="1:9" s="6" customFormat="1" ht="12.75" customHeight="1">
      <c r="A39" s="111"/>
      <c r="B39" s="114"/>
      <c r="C39" s="7" t="s">
        <v>33</v>
      </c>
      <c r="D39" s="18" t="s">
        <v>37</v>
      </c>
      <c r="E39" s="8">
        <v>0</v>
      </c>
      <c r="F39" s="9">
        <v>0</v>
      </c>
      <c r="G39" s="10">
        <f t="shared" si="2"/>
        <v>0</v>
      </c>
      <c r="H39" s="108"/>
      <c r="I39" s="109"/>
    </row>
    <row r="40" spans="1:9" s="6" customFormat="1" ht="12.75" customHeight="1">
      <c r="A40" s="111"/>
      <c r="B40" s="114"/>
      <c r="C40" s="7" t="s">
        <v>33</v>
      </c>
      <c r="D40" s="18" t="s">
        <v>38</v>
      </c>
      <c r="E40" s="8">
        <v>0</v>
      </c>
      <c r="F40" s="9">
        <v>0</v>
      </c>
      <c r="G40" s="10">
        <f t="shared" si="2"/>
        <v>0</v>
      </c>
      <c r="H40" s="108"/>
      <c r="I40" s="109"/>
    </row>
    <row r="41" spans="1:9" s="6" customFormat="1" ht="12.75" customHeight="1">
      <c r="A41" s="111"/>
      <c r="B41" s="114"/>
      <c r="C41" s="7" t="s">
        <v>33</v>
      </c>
      <c r="D41" s="18" t="s">
        <v>54</v>
      </c>
      <c r="E41" s="8">
        <v>0</v>
      </c>
      <c r="F41" s="9">
        <v>0</v>
      </c>
      <c r="G41" s="10">
        <f t="shared" si="2"/>
        <v>0</v>
      </c>
      <c r="H41" s="108"/>
      <c r="I41" s="109"/>
    </row>
    <row r="42" spans="1:11" s="6" customFormat="1" ht="12.75" customHeight="1">
      <c r="A42" s="111"/>
      <c r="B42" s="114"/>
      <c r="C42" s="7" t="s">
        <v>33</v>
      </c>
      <c r="D42" s="18" t="s">
        <v>55</v>
      </c>
      <c r="E42" s="8">
        <v>0</v>
      </c>
      <c r="F42" s="9">
        <v>0</v>
      </c>
      <c r="G42" s="10">
        <f t="shared" si="2"/>
        <v>0</v>
      </c>
      <c r="H42" s="108"/>
      <c r="I42" s="109"/>
      <c r="K42" s="70"/>
    </row>
    <row r="43" spans="1:9" s="6" customFormat="1" ht="12.75" customHeight="1">
      <c r="A43" s="111"/>
      <c r="B43" s="114"/>
      <c r="C43" s="7" t="s">
        <v>33</v>
      </c>
      <c r="D43" s="18" t="s">
        <v>56</v>
      </c>
      <c r="E43" s="8">
        <v>0</v>
      </c>
      <c r="F43" s="9">
        <v>0</v>
      </c>
      <c r="G43" s="10">
        <f t="shared" si="2"/>
        <v>0</v>
      </c>
      <c r="H43" s="108"/>
      <c r="I43" s="109"/>
    </row>
    <row r="44" spans="1:9" s="6" customFormat="1" ht="12.75" customHeight="1">
      <c r="A44" s="111"/>
      <c r="B44" s="114"/>
      <c r="C44" s="7" t="s">
        <v>34</v>
      </c>
      <c r="D44" s="18" t="s">
        <v>37</v>
      </c>
      <c r="E44" s="8">
        <v>0</v>
      </c>
      <c r="F44" s="9">
        <v>0</v>
      </c>
      <c r="G44" s="10">
        <f t="shared" si="2"/>
        <v>0</v>
      </c>
      <c r="H44" s="108"/>
      <c r="I44" s="109"/>
    </row>
    <row r="45" spans="1:9" s="6" customFormat="1" ht="12.75" customHeight="1">
      <c r="A45" s="111"/>
      <c r="B45" s="114"/>
      <c r="C45" s="7" t="s">
        <v>34</v>
      </c>
      <c r="D45" s="18" t="s">
        <v>38</v>
      </c>
      <c r="E45" s="8">
        <v>0</v>
      </c>
      <c r="F45" s="9">
        <v>0</v>
      </c>
      <c r="G45" s="10">
        <f t="shared" si="2"/>
        <v>0</v>
      </c>
      <c r="H45" s="108"/>
      <c r="I45" s="109"/>
    </row>
    <row r="46" spans="1:9" s="6" customFormat="1" ht="12.75" customHeight="1">
      <c r="A46" s="111"/>
      <c r="B46" s="114"/>
      <c r="C46" s="7" t="s">
        <v>34</v>
      </c>
      <c r="D46" s="18" t="s">
        <v>54</v>
      </c>
      <c r="E46" s="8">
        <v>0</v>
      </c>
      <c r="F46" s="9">
        <v>0</v>
      </c>
      <c r="G46" s="10">
        <f t="shared" si="2"/>
        <v>0</v>
      </c>
      <c r="H46" s="108"/>
      <c r="I46" s="109"/>
    </row>
    <row r="47" spans="1:9" s="6" customFormat="1" ht="12.75" customHeight="1">
      <c r="A47" s="111"/>
      <c r="B47" s="114"/>
      <c r="C47" s="7" t="s">
        <v>34</v>
      </c>
      <c r="D47" s="18" t="s">
        <v>55</v>
      </c>
      <c r="E47" s="8">
        <v>0</v>
      </c>
      <c r="F47" s="9">
        <v>0</v>
      </c>
      <c r="G47" s="10">
        <f t="shared" si="2"/>
        <v>0</v>
      </c>
      <c r="H47" s="108"/>
      <c r="I47" s="109"/>
    </row>
    <row r="48" spans="1:9" s="6" customFormat="1" ht="12.75" customHeight="1">
      <c r="A48" s="112"/>
      <c r="B48" s="115"/>
      <c r="C48" s="7" t="s">
        <v>34</v>
      </c>
      <c r="D48" s="18" t="s">
        <v>56</v>
      </c>
      <c r="E48" s="8">
        <v>0</v>
      </c>
      <c r="F48" s="9">
        <v>0</v>
      </c>
      <c r="G48" s="10">
        <f t="shared" si="2"/>
        <v>0</v>
      </c>
      <c r="H48" s="108"/>
      <c r="I48" s="109"/>
    </row>
    <row r="49" spans="1:9" s="6" customFormat="1" ht="12.75" customHeight="1">
      <c r="A49" s="110" t="s">
        <v>43</v>
      </c>
      <c r="B49" s="113" t="s">
        <v>30</v>
      </c>
      <c r="C49" s="7" t="s">
        <v>31</v>
      </c>
      <c r="D49" s="18" t="s">
        <v>46</v>
      </c>
      <c r="E49" s="8">
        <v>0</v>
      </c>
      <c r="F49" s="9">
        <v>0</v>
      </c>
      <c r="G49" s="10">
        <f>E49+F49</f>
        <v>0</v>
      </c>
      <c r="H49" s="107">
        <v>12</v>
      </c>
      <c r="I49" s="109">
        <f>SUM(G49:G68)+H49</f>
        <v>23</v>
      </c>
    </row>
    <row r="50" spans="1:9" s="6" customFormat="1" ht="12.75" customHeight="1">
      <c r="A50" s="111"/>
      <c r="B50" s="114"/>
      <c r="C50" s="7" t="s">
        <v>31</v>
      </c>
      <c r="D50" s="18" t="s">
        <v>47</v>
      </c>
      <c r="E50" s="8">
        <v>0</v>
      </c>
      <c r="F50" s="9">
        <v>0</v>
      </c>
      <c r="G50" s="10">
        <f>E50+F50</f>
        <v>0</v>
      </c>
      <c r="H50" s="107"/>
      <c r="I50" s="109"/>
    </row>
    <row r="51" spans="1:9" s="6" customFormat="1" ht="12.75" customHeight="1">
      <c r="A51" s="111"/>
      <c r="B51" s="114"/>
      <c r="C51" s="7" t="s">
        <v>31</v>
      </c>
      <c r="D51" s="18" t="s">
        <v>57</v>
      </c>
      <c r="E51" s="8">
        <v>2</v>
      </c>
      <c r="F51" s="9">
        <v>0</v>
      </c>
      <c r="G51" s="10">
        <f aca="true" t="shared" si="3" ref="G51:G68">E51+F51</f>
        <v>2</v>
      </c>
      <c r="H51" s="107"/>
      <c r="I51" s="109"/>
    </row>
    <row r="52" spans="1:9" s="6" customFormat="1" ht="12.75" customHeight="1">
      <c r="A52" s="111"/>
      <c r="B52" s="114"/>
      <c r="C52" s="7" t="s">
        <v>31</v>
      </c>
      <c r="D52" s="18" t="s">
        <v>58</v>
      </c>
      <c r="E52" s="8">
        <v>6</v>
      </c>
      <c r="F52" s="9">
        <v>0</v>
      </c>
      <c r="G52" s="10">
        <f t="shared" si="3"/>
        <v>6</v>
      </c>
      <c r="H52" s="107"/>
      <c r="I52" s="109"/>
    </row>
    <row r="53" spans="1:9" s="6" customFormat="1" ht="12.75" customHeight="1">
      <c r="A53" s="111"/>
      <c r="B53" s="114"/>
      <c r="C53" s="7" t="s">
        <v>31</v>
      </c>
      <c r="D53" s="18" t="s">
        <v>59</v>
      </c>
      <c r="E53" s="8">
        <v>0</v>
      </c>
      <c r="F53" s="9">
        <v>0</v>
      </c>
      <c r="G53" s="10">
        <f t="shared" si="3"/>
        <v>0</v>
      </c>
      <c r="H53" s="107"/>
      <c r="I53" s="109"/>
    </row>
    <row r="54" spans="1:9" s="6" customFormat="1" ht="12.75" customHeight="1">
      <c r="A54" s="111"/>
      <c r="B54" s="114"/>
      <c r="C54" s="7" t="s">
        <v>32</v>
      </c>
      <c r="D54" s="18" t="s">
        <v>46</v>
      </c>
      <c r="E54" s="8">
        <v>3</v>
      </c>
      <c r="F54" s="9">
        <v>0</v>
      </c>
      <c r="G54" s="10">
        <f t="shared" si="3"/>
        <v>3</v>
      </c>
      <c r="H54" s="107"/>
      <c r="I54" s="109"/>
    </row>
    <row r="55" spans="1:9" s="6" customFormat="1" ht="12.75" customHeight="1">
      <c r="A55" s="111"/>
      <c r="B55" s="114"/>
      <c r="C55" s="7" t="s">
        <v>32</v>
      </c>
      <c r="D55" s="18" t="s">
        <v>47</v>
      </c>
      <c r="E55" s="8">
        <v>0</v>
      </c>
      <c r="F55" s="9">
        <v>0</v>
      </c>
      <c r="G55" s="10">
        <f t="shared" si="3"/>
        <v>0</v>
      </c>
      <c r="H55" s="107"/>
      <c r="I55" s="109"/>
    </row>
    <row r="56" spans="1:9" s="6" customFormat="1" ht="12.75" customHeight="1">
      <c r="A56" s="111"/>
      <c r="B56" s="114"/>
      <c r="C56" s="7" t="s">
        <v>32</v>
      </c>
      <c r="D56" s="18" t="s">
        <v>57</v>
      </c>
      <c r="E56" s="8">
        <v>0</v>
      </c>
      <c r="F56" s="9">
        <v>0</v>
      </c>
      <c r="G56" s="10">
        <f t="shared" si="3"/>
        <v>0</v>
      </c>
      <c r="H56" s="107"/>
      <c r="I56" s="109"/>
    </row>
    <row r="57" spans="1:9" s="6" customFormat="1" ht="12.75" customHeight="1">
      <c r="A57" s="111"/>
      <c r="B57" s="114"/>
      <c r="C57" s="7" t="s">
        <v>32</v>
      </c>
      <c r="D57" s="18" t="s">
        <v>58</v>
      </c>
      <c r="E57" s="8">
        <v>0</v>
      </c>
      <c r="F57" s="9">
        <v>0</v>
      </c>
      <c r="G57" s="10">
        <f t="shared" si="3"/>
        <v>0</v>
      </c>
      <c r="H57" s="107"/>
      <c r="I57" s="109"/>
    </row>
    <row r="58" spans="1:9" s="6" customFormat="1" ht="12.75" customHeight="1">
      <c r="A58" s="111"/>
      <c r="B58" s="114"/>
      <c r="C58" s="7" t="s">
        <v>32</v>
      </c>
      <c r="D58" s="18" t="s">
        <v>59</v>
      </c>
      <c r="E58" s="8">
        <v>0</v>
      </c>
      <c r="F58" s="9">
        <v>0</v>
      </c>
      <c r="G58" s="10">
        <f t="shared" si="3"/>
        <v>0</v>
      </c>
      <c r="H58" s="107"/>
      <c r="I58" s="109"/>
    </row>
    <row r="59" spans="1:9" s="6" customFormat="1" ht="12.75" customHeight="1">
      <c r="A59" s="111"/>
      <c r="B59" s="114"/>
      <c r="C59" s="7" t="s">
        <v>33</v>
      </c>
      <c r="D59" s="18" t="s">
        <v>46</v>
      </c>
      <c r="E59" s="8">
        <v>0</v>
      </c>
      <c r="F59" s="9">
        <v>0</v>
      </c>
      <c r="G59" s="10">
        <f t="shared" si="3"/>
        <v>0</v>
      </c>
      <c r="H59" s="107"/>
      <c r="I59" s="109"/>
    </row>
    <row r="60" spans="1:9" s="6" customFormat="1" ht="12.75" customHeight="1">
      <c r="A60" s="111"/>
      <c r="B60" s="114"/>
      <c r="C60" s="7" t="s">
        <v>33</v>
      </c>
      <c r="D60" s="18" t="s">
        <v>47</v>
      </c>
      <c r="E60" s="8">
        <v>0</v>
      </c>
      <c r="F60" s="9">
        <v>0</v>
      </c>
      <c r="G60" s="10">
        <f t="shared" si="3"/>
        <v>0</v>
      </c>
      <c r="H60" s="107"/>
      <c r="I60" s="109"/>
    </row>
    <row r="61" spans="1:9" s="6" customFormat="1" ht="12.75" customHeight="1">
      <c r="A61" s="111"/>
      <c r="B61" s="114"/>
      <c r="C61" s="7" t="s">
        <v>33</v>
      </c>
      <c r="D61" s="18" t="s">
        <v>57</v>
      </c>
      <c r="E61" s="8">
        <v>0</v>
      </c>
      <c r="F61" s="9">
        <v>0</v>
      </c>
      <c r="G61" s="10">
        <f t="shared" si="3"/>
        <v>0</v>
      </c>
      <c r="H61" s="107"/>
      <c r="I61" s="109"/>
    </row>
    <row r="62" spans="1:9" s="6" customFormat="1" ht="12.75" customHeight="1">
      <c r="A62" s="111"/>
      <c r="B62" s="114"/>
      <c r="C62" s="7" t="s">
        <v>33</v>
      </c>
      <c r="D62" s="18" t="s">
        <v>58</v>
      </c>
      <c r="E62" s="8">
        <v>0</v>
      </c>
      <c r="F62" s="9">
        <v>0</v>
      </c>
      <c r="G62" s="10">
        <f t="shared" si="3"/>
        <v>0</v>
      </c>
      <c r="H62" s="107"/>
      <c r="I62" s="109"/>
    </row>
    <row r="63" spans="1:9" s="6" customFormat="1" ht="12.75" customHeight="1">
      <c r="A63" s="111"/>
      <c r="B63" s="114"/>
      <c r="C63" s="7" t="s">
        <v>33</v>
      </c>
      <c r="D63" s="18" t="s">
        <v>59</v>
      </c>
      <c r="E63" s="8">
        <v>0</v>
      </c>
      <c r="F63" s="9">
        <v>0</v>
      </c>
      <c r="G63" s="10">
        <f t="shared" si="3"/>
        <v>0</v>
      </c>
      <c r="H63" s="107"/>
      <c r="I63" s="109"/>
    </row>
    <row r="64" spans="1:9" s="6" customFormat="1" ht="12.75" customHeight="1">
      <c r="A64" s="111"/>
      <c r="B64" s="114"/>
      <c r="C64" s="7" t="s">
        <v>34</v>
      </c>
      <c r="D64" s="18" t="s">
        <v>46</v>
      </c>
      <c r="E64" s="8">
        <v>0</v>
      </c>
      <c r="F64" s="9">
        <v>0</v>
      </c>
      <c r="G64" s="10">
        <f t="shared" si="3"/>
        <v>0</v>
      </c>
      <c r="H64" s="107"/>
      <c r="I64" s="109"/>
    </row>
    <row r="65" spans="1:9" s="6" customFormat="1" ht="12.75" customHeight="1">
      <c r="A65" s="111"/>
      <c r="B65" s="114"/>
      <c r="C65" s="7" t="s">
        <v>34</v>
      </c>
      <c r="D65" s="18" t="s">
        <v>47</v>
      </c>
      <c r="E65" s="8">
        <v>0</v>
      </c>
      <c r="F65" s="9">
        <v>0</v>
      </c>
      <c r="G65" s="10">
        <f t="shared" si="3"/>
        <v>0</v>
      </c>
      <c r="H65" s="107"/>
      <c r="I65" s="109"/>
    </row>
    <row r="66" spans="1:9" s="6" customFormat="1" ht="12.75" customHeight="1">
      <c r="A66" s="111"/>
      <c r="B66" s="114"/>
      <c r="C66" s="7" t="s">
        <v>34</v>
      </c>
      <c r="D66" s="18" t="s">
        <v>57</v>
      </c>
      <c r="E66" s="8">
        <v>0</v>
      </c>
      <c r="F66" s="9">
        <v>0</v>
      </c>
      <c r="G66" s="10">
        <f t="shared" si="3"/>
        <v>0</v>
      </c>
      <c r="H66" s="107"/>
      <c r="I66" s="109"/>
    </row>
    <row r="67" spans="1:9" s="6" customFormat="1" ht="12.75" customHeight="1">
      <c r="A67" s="111"/>
      <c r="B67" s="114"/>
      <c r="C67" s="7" t="s">
        <v>34</v>
      </c>
      <c r="D67" s="18" t="s">
        <v>58</v>
      </c>
      <c r="E67" s="8">
        <v>0</v>
      </c>
      <c r="F67" s="9">
        <v>0</v>
      </c>
      <c r="G67" s="10">
        <f t="shared" si="3"/>
        <v>0</v>
      </c>
      <c r="H67" s="107"/>
      <c r="I67" s="109"/>
    </row>
    <row r="68" spans="1:9" s="6" customFormat="1" ht="12.75" customHeight="1">
      <c r="A68" s="112"/>
      <c r="B68" s="115"/>
      <c r="C68" s="7" t="s">
        <v>34</v>
      </c>
      <c r="D68" s="18" t="s">
        <v>59</v>
      </c>
      <c r="E68" s="8">
        <v>0</v>
      </c>
      <c r="F68" s="9">
        <v>0</v>
      </c>
      <c r="G68" s="10">
        <f t="shared" si="3"/>
        <v>0</v>
      </c>
      <c r="H68" s="107"/>
      <c r="I68" s="109"/>
    </row>
    <row r="69" spans="1:9" s="6" customFormat="1" ht="12.75" customHeight="1">
      <c r="A69" s="110" t="s">
        <v>44</v>
      </c>
      <c r="B69" s="113" t="s">
        <v>30</v>
      </c>
      <c r="C69" s="7" t="s">
        <v>31</v>
      </c>
      <c r="D69" s="18" t="s">
        <v>39</v>
      </c>
      <c r="E69" s="8">
        <v>0</v>
      </c>
      <c r="F69" s="9">
        <v>0</v>
      </c>
      <c r="G69" s="10">
        <f aca="true" t="shared" si="4" ref="G69:G75">E69+F69</f>
        <v>0</v>
      </c>
      <c r="H69" s="107">
        <v>6</v>
      </c>
      <c r="I69" s="109">
        <f>SUM(G69:G88)+H69</f>
        <v>20</v>
      </c>
    </row>
    <row r="70" spans="1:9" s="6" customFormat="1" ht="12.75" customHeight="1">
      <c r="A70" s="111"/>
      <c r="B70" s="114"/>
      <c r="C70" s="7" t="s">
        <v>31</v>
      </c>
      <c r="D70" s="18" t="s">
        <v>40</v>
      </c>
      <c r="E70" s="8">
        <v>3</v>
      </c>
      <c r="F70" s="9">
        <v>0</v>
      </c>
      <c r="G70" s="10">
        <f t="shared" si="4"/>
        <v>3</v>
      </c>
      <c r="H70" s="107"/>
      <c r="I70" s="109"/>
    </row>
    <row r="71" spans="1:9" s="6" customFormat="1" ht="12.75" customHeight="1">
      <c r="A71" s="111"/>
      <c r="B71" s="114"/>
      <c r="C71" s="7" t="s">
        <v>31</v>
      </c>
      <c r="D71" s="18" t="s">
        <v>60</v>
      </c>
      <c r="E71" s="8">
        <v>4</v>
      </c>
      <c r="F71" s="9">
        <v>0</v>
      </c>
      <c r="G71" s="10">
        <f t="shared" si="4"/>
        <v>4</v>
      </c>
      <c r="H71" s="107"/>
      <c r="I71" s="109"/>
    </row>
    <row r="72" spans="1:9" s="6" customFormat="1" ht="12.75" customHeight="1">
      <c r="A72" s="111"/>
      <c r="B72" s="114"/>
      <c r="C72" s="7" t="s">
        <v>31</v>
      </c>
      <c r="D72" s="18" t="s">
        <v>61</v>
      </c>
      <c r="E72" s="8">
        <v>3</v>
      </c>
      <c r="F72" s="9">
        <v>0</v>
      </c>
      <c r="G72" s="10">
        <f t="shared" si="4"/>
        <v>3</v>
      </c>
      <c r="H72" s="107"/>
      <c r="I72" s="109"/>
    </row>
    <row r="73" spans="1:9" s="6" customFormat="1" ht="12.75" customHeight="1">
      <c r="A73" s="111"/>
      <c r="B73" s="114"/>
      <c r="C73" s="7" t="s">
        <v>31</v>
      </c>
      <c r="D73" s="18" t="s">
        <v>62</v>
      </c>
      <c r="E73" s="8">
        <v>1</v>
      </c>
      <c r="F73" s="9">
        <v>0</v>
      </c>
      <c r="G73" s="10">
        <f t="shared" si="4"/>
        <v>1</v>
      </c>
      <c r="H73" s="107"/>
      <c r="I73" s="109"/>
    </row>
    <row r="74" spans="1:9" s="6" customFormat="1" ht="12.75" customHeight="1">
      <c r="A74" s="111"/>
      <c r="B74" s="114"/>
      <c r="C74" s="7" t="s">
        <v>32</v>
      </c>
      <c r="D74" s="18" t="s">
        <v>39</v>
      </c>
      <c r="E74" s="8">
        <v>3</v>
      </c>
      <c r="F74" s="9">
        <v>0</v>
      </c>
      <c r="G74" s="10">
        <f t="shared" si="4"/>
        <v>3</v>
      </c>
      <c r="H74" s="107"/>
      <c r="I74" s="109"/>
    </row>
    <row r="75" spans="1:9" s="6" customFormat="1" ht="12.75" customHeight="1">
      <c r="A75" s="111"/>
      <c r="B75" s="114"/>
      <c r="C75" s="7" t="s">
        <v>32</v>
      </c>
      <c r="D75" s="18" t="s">
        <v>40</v>
      </c>
      <c r="E75" s="8">
        <v>0</v>
      </c>
      <c r="F75" s="9">
        <v>0</v>
      </c>
      <c r="G75" s="10">
        <f t="shared" si="4"/>
        <v>0</v>
      </c>
      <c r="H75" s="107"/>
      <c r="I75" s="109"/>
    </row>
    <row r="76" spans="1:9" s="6" customFormat="1" ht="12.75" customHeight="1">
      <c r="A76" s="111"/>
      <c r="B76" s="114"/>
      <c r="C76" s="7" t="s">
        <v>32</v>
      </c>
      <c r="D76" s="18" t="s">
        <v>60</v>
      </c>
      <c r="E76" s="8">
        <v>0</v>
      </c>
      <c r="F76" s="9">
        <v>0</v>
      </c>
      <c r="G76" s="10">
        <f aca="true" t="shared" si="5" ref="G76:G88">E76+F76</f>
        <v>0</v>
      </c>
      <c r="H76" s="107"/>
      <c r="I76" s="109"/>
    </row>
    <row r="77" spans="1:9" s="6" customFormat="1" ht="12.75" customHeight="1">
      <c r="A77" s="111"/>
      <c r="B77" s="114"/>
      <c r="C77" s="7" t="s">
        <v>32</v>
      </c>
      <c r="D77" s="18" t="s">
        <v>61</v>
      </c>
      <c r="E77" s="8">
        <v>0</v>
      </c>
      <c r="F77" s="9">
        <v>0</v>
      </c>
      <c r="G77" s="10">
        <f t="shared" si="5"/>
        <v>0</v>
      </c>
      <c r="H77" s="107"/>
      <c r="I77" s="109"/>
    </row>
    <row r="78" spans="1:9" s="6" customFormat="1" ht="12.75" customHeight="1">
      <c r="A78" s="111"/>
      <c r="B78" s="114"/>
      <c r="C78" s="7" t="s">
        <v>32</v>
      </c>
      <c r="D78" s="18" t="s">
        <v>62</v>
      </c>
      <c r="E78" s="8">
        <v>0</v>
      </c>
      <c r="F78" s="9">
        <v>0</v>
      </c>
      <c r="G78" s="10">
        <f t="shared" si="5"/>
        <v>0</v>
      </c>
      <c r="H78" s="107"/>
      <c r="I78" s="109"/>
    </row>
    <row r="79" spans="1:9" s="6" customFormat="1" ht="12.75" customHeight="1">
      <c r="A79" s="111"/>
      <c r="B79" s="114"/>
      <c r="C79" s="7" t="s">
        <v>33</v>
      </c>
      <c r="D79" s="18" t="s">
        <v>39</v>
      </c>
      <c r="E79" s="8">
        <v>0</v>
      </c>
      <c r="F79" s="9">
        <v>0</v>
      </c>
      <c r="G79" s="10">
        <f t="shared" si="5"/>
        <v>0</v>
      </c>
      <c r="H79" s="107"/>
      <c r="I79" s="109"/>
    </row>
    <row r="80" spans="1:9" s="6" customFormat="1" ht="12.75" customHeight="1">
      <c r="A80" s="111"/>
      <c r="B80" s="114"/>
      <c r="C80" s="7" t="s">
        <v>33</v>
      </c>
      <c r="D80" s="18" t="s">
        <v>40</v>
      </c>
      <c r="E80" s="8">
        <v>0</v>
      </c>
      <c r="F80" s="9">
        <v>0</v>
      </c>
      <c r="G80" s="10">
        <f t="shared" si="5"/>
        <v>0</v>
      </c>
      <c r="H80" s="107"/>
      <c r="I80" s="109"/>
    </row>
    <row r="81" spans="1:9" s="6" customFormat="1" ht="12.75" customHeight="1">
      <c r="A81" s="111"/>
      <c r="B81" s="114"/>
      <c r="C81" s="7" t="s">
        <v>33</v>
      </c>
      <c r="D81" s="18" t="s">
        <v>60</v>
      </c>
      <c r="E81" s="8">
        <v>0</v>
      </c>
      <c r="F81" s="9">
        <v>0</v>
      </c>
      <c r="G81" s="10">
        <f t="shared" si="5"/>
        <v>0</v>
      </c>
      <c r="H81" s="107"/>
      <c r="I81" s="109"/>
    </row>
    <row r="82" spans="1:9" s="6" customFormat="1" ht="12.75" customHeight="1">
      <c r="A82" s="111"/>
      <c r="B82" s="114"/>
      <c r="C82" s="7" t="s">
        <v>33</v>
      </c>
      <c r="D82" s="18" t="s">
        <v>61</v>
      </c>
      <c r="E82" s="8">
        <v>0</v>
      </c>
      <c r="F82" s="9">
        <v>0</v>
      </c>
      <c r="G82" s="10">
        <f t="shared" si="5"/>
        <v>0</v>
      </c>
      <c r="H82" s="107"/>
      <c r="I82" s="109"/>
    </row>
    <row r="83" spans="1:9" s="6" customFormat="1" ht="12.75" customHeight="1">
      <c r="A83" s="111"/>
      <c r="B83" s="114"/>
      <c r="C83" s="7" t="s">
        <v>33</v>
      </c>
      <c r="D83" s="18" t="s">
        <v>62</v>
      </c>
      <c r="E83" s="8">
        <v>0</v>
      </c>
      <c r="F83" s="9">
        <v>0</v>
      </c>
      <c r="G83" s="10">
        <f t="shared" si="5"/>
        <v>0</v>
      </c>
      <c r="H83" s="107"/>
      <c r="I83" s="109"/>
    </row>
    <row r="84" spans="1:9" s="6" customFormat="1" ht="12.75" customHeight="1">
      <c r="A84" s="111"/>
      <c r="B84" s="114"/>
      <c r="C84" s="7" t="s">
        <v>34</v>
      </c>
      <c r="D84" s="18" t="s">
        <v>39</v>
      </c>
      <c r="E84" s="8">
        <v>0</v>
      </c>
      <c r="F84" s="9">
        <v>0</v>
      </c>
      <c r="G84" s="10">
        <f t="shared" si="5"/>
        <v>0</v>
      </c>
      <c r="H84" s="107"/>
      <c r="I84" s="109"/>
    </row>
    <row r="85" spans="1:9" s="6" customFormat="1" ht="12.75" customHeight="1">
      <c r="A85" s="111"/>
      <c r="B85" s="114"/>
      <c r="C85" s="7" t="s">
        <v>34</v>
      </c>
      <c r="D85" s="18" t="s">
        <v>40</v>
      </c>
      <c r="E85" s="8">
        <v>0</v>
      </c>
      <c r="F85" s="9">
        <v>0</v>
      </c>
      <c r="G85" s="10">
        <f t="shared" si="5"/>
        <v>0</v>
      </c>
      <c r="H85" s="107"/>
      <c r="I85" s="109"/>
    </row>
    <row r="86" spans="1:9" s="6" customFormat="1" ht="12.75" customHeight="1">
      <c r="A86" s="111"/>
      <c r="B86" s="114"/>
      <c r="C86" s="7" t="s">
        <v>34</v>
      </c>
      <c r="D86" s="18" t="s">
        <v>60</v>
      </c>
      <c r="E86" s="8">
        <v>0</v>
      </c>
      <c r="F86" s="9">
        <v>0</v>
      </c>
      <c r="G86" s="10">
        <f t="shared" si="5"/>
        <v>0</v>
      </c>
      <c r="H86" s="107"/>
      <c r="I86" s="109"/>
    </row>
    <row r="87" spans="1:9" s="6" customFormat="1" ht="12.75" customHeight="1">
      <c r="A87" s="111"/>
      <c r="B87" s="114"/>
      <c r="C87" s="7" t="s">
        <v>34</v>
      </c>
      <c r="D87" s="18" t="s">
        <v>61</v>
      </c>
      <c r="E87" s="8">
        <v>0</v>
      </c>
      <c r="F87" s="9">
        <v>0</v>
      </c>
      <c r="G87" s="10">
        <f t="shared" si="5"/>
        <v>0</v>
      </c>
      <c r="H87" s="107"/>
      <c r="I87" s="109"/>
    </row>
    <row r="88" spans="1:9" s="6" customFormat="1" ht="12.75" customHeight="1">
      <c r="A88" s="112"/>
      <c r="B88" s="115"/>
      <c r="C88" s="7" t="s">
        <v>34</v>
      </c>
      <c r="D88" s="18" t="s">
        <v>62</v>
      </c>
      <c r="E88" s="8">
        <v>0</v>
      </c>
      <c r="F88" s="9">
        <v>0</v>
      </c>
      <c r="G88" s="10">
        <f t="shared" si="5"/>
        <v>0</v>
      </c>
      <c r="H88" s="107"/>
      <c r="I88" s="109"/>
    </row>
    <row r="89" spans="1:9" s="6" customFormat="1" ht="12.75" customHeight="1" thickBot="1">
      <c r="A89" s="104" t="s">
        <v>11</v>
      </c>
      <c r="B89" s="105"/>
      <c r="C89" s="105"/>
      <c r="D89" s="106"/>
      <c r="E89" s="21">
        <f>SUM(E9:E88)</f>
        <v>64</v>
      </c>
      <c r="F89" s="21">
        <f>SUM(F9:F88)</f>
        <v>0</v>
      </c>
      <c r="G89" s="21">
        <f>SUM(G9:G88)</f>
        <v>64</v>
      </c>
      <c r="H89" s="21">
        <f>SUM(H9:H88)</f>
        <v>116</v>
      </c>
      <c r="I89" s="22">
        <f>SUM(I9:I88)</f>
        <v>180</v>
      </c>
    </row>
    <row r="90" ht="12.75">
      <c r="A90" s="11"/>
    </row>
  </sheetData>
  <sheetProtection selectLockedCells="1" selectUnlockedCells="1"/>
  <mergeCells count="25">
    <mergeCell ref="A1:I1"/>
    <mergeCell ref="A2:I2"/>
    <mergeCell ref="E7:G7"/>
    <mergeCell ref="H7:H8"/>
    <mergeCell ref="I7:I8"/>
    <mergeCell ref="A4:J4"/>
    <mergeCell ref="A6:D7"/>
    <mergeCell ref="E6:I6"/>
    <mergeCell ref="A9:A28"/>
    <mergeCell ref="A69:A88"/>
    <mergeCell ref="B9:B28"/>
    <mergeCell ref="I9:I28"/>
    <mergeCell ref="A29:A48"/>
    <mergeCell ref="B29:B48"/>
    <mergeCell ref="I29:I48"/>
    <mergeCell ref="H69:H88"/>
    <mergeCell ref="H9:H28"/>
    <mergeCell ref="A89:D89"/>
    <mergeCell ref="H49:H68"/>
    <mergeCell ref="H29:H48"/>
    <mergeCell ref="I69:I88"/>
    <mergeCell ref="A49:A68"/>
    <mergeCell ref="I49:I68"/>
    <mergeCell ref="B49:B68"/>
    <mergeCell ref="B69:B88"/>
  </mergeCells>
  <printOptions/>
  <pageMargins left="0.5902777777777778" right="0.19652777777777777" top="0.39375" bottom="0.39375" header="0.5118055555555555" footer="0.5118055555555555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I93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34.28125" style="1" customWidth="1"/>
    <col min="2" max="2" width="16.140625" style="1" customWidth="1"/>
    <col min="3" max="3" width="10.8515625" style="2" customWidth="1"/>
    <col min="4" max="4" width="12.7109375" style="2" customWidth="1"/>
    <col min="5" max="5" width="14.140625" style="38" customWidth="1"/>
    <col min="6" max="6" width="12.421875" style="2" customWidth="1"/>
    <col min="7" max="7" width="10.8515625" style="2" customWidth="1"/>
    <col min="8" max="8" width="11.57421875" style="2" customWidth="1"/>
    <col min="9" max="9" width="9.140625" style="1" customWidth="1"/>
    <col min="10" max="16384" width="9.140625" style="2" customWidth="1"/>
  </cols>
  <sheetData>
    <row r="1" spans="1:8" ht="12.75" customHeight="1">
      <c r="A1" s="116" t="s">
        <v>84</v>
      </c>
      <c r="B1" s="116"/>
      <c r="C1" s="116"/>
      <c r="D1" s="116"/>
      <c r="E1" s="116"/>
      <c r="F1" s="116"/>
      <c r="G1" s="116"/>
      <c r="H1" s="116"/>
    </row>
    <row r="2" spans="1:8" ht="12.75" customHeight="1">
      <c r="A2" s="116"/>
      <c r="B2" s="116"/>
      <c r="C2" s="116"/>
      <c r="D2" s="116"/>
      <c r="E2" s="116"/>
      <c r="F2" s="116"/>
      <c r="G2" s="116"/>
      <c r="H2" s="116"/>
    </row>
    <row r="3" spans="1:8" ht="12.75" customHeight="1">
      <c r="A3" s="4"/>
      <c r="B3" s="4"/>
      <c r="C3" s="4"/>
      <c r="D3" s="4"/>
      <c r="E3" s="34"/>
      <c r="F3" s="4"/>
      <c r="G3" s="4"/>
      <c r="H3" s="4"/>
    </row>
    <row r="4" spans="1:8" ht="12.75" customHeight="1">
      <c r="A4" s="120" t="s">
        <v>45</v>
      </c>
      <c r="B4" s="120"/>
      <c r="C4" s="120"/>
      <c r="D4" s="120"/>
      <c r="E4" s="120"/>
      <c r="F4" s="120"/>
      <c r="G4" s="120"/>
      <c r="H4" s="120"/>
    </row>
    <row r="5" spans="1:8" ht="12.75" customHeight="1">
      <c r="A5" s="141" t="s">
        <v>129</v>
      </c>
      <c r="B5" s="141"/>
      <c r="C5" s="141"/>
      <c r="D5" s="141"/>
      <c r="E5" s="141"/>
      <c r="F5" s="141"/>
      <c r="G5" s="141"/>
      <c r="H5" s="48"/>
    </row>
    <row r="6" spans="1:8" ht="13.5" thickBot="1">
      <c r="A6" s="2"/>
      <c r="B6" s="5"/>
      <c r="C6" s="5"/>
      <c r="E6" s="35"/>
      <c r="F6" s="5"/>
      <c r="G6" s="5"/>
      <c r="H6" s="36">
        <v>1</v>
      </c>
    </row>
    <row r="7" spans="1:9" s="13" customFormat="1" ht="12.75" customHeight="1">
      <c r="A7" s="137" t="s">
        <v>0</v>
      </c>
      <c r="B7" s="138"/>
      <c r="C7" s="138"/>
      <c r="D7" s="138"/>
      <c r="E7" s="135" t="s">
        <v>85</v>
      </c>
      <c r="F7" s="142" t="s">
        <v>86</v>
      </c>
      <c r="G7" s="138"/>
      <c r="H7" s="143"/>
      <c r="I7" s="37"/>
    </row>
    <row r="8" spans="1:9" s="13" customFormat="1" ht="12.75" customHeight="1">
      <c r="A8" s="131" t="s">
        <v>5</v>
      </c>
      <c r="B8" s="130" t="s">
        <v>23</v>
      </c>
      <c r="C8" s="130" t="s">
        <v>6</v>
      </c>
      <c r="D8" s="130" t="s">
        <v>7</v>
      </c>
      <c r="E8" s="136"/>
      <c r="F8" s="139" t="s">
        <v>1</v>
      </c>
      <c r="G8" s="130"/>
      <c r="H8" s="140"/>
      <c r="I8" s="37"/>
    </row>
    <row r="9" spans="1:9" s="13" customFormat="1" ht="12.75" customHeight="1">
      <c r="A9" s="131"/>
      <c r="B9" s="130"/>
      <c r="C9" s="130"/>
      <c r="D9" s="130"/>
      <c r="E9" s="136"/>
      <c r="F9" s="139" t="s">
        <v>87</v>
      </c>
      <c r="G9" s="130"/>
      <c r="H9" s="74" t="s">
        <v>88</v>
      </c>
      <c r="I9" s="37"/>
    </row>
    <row r="10" spans="1:9" s="13" customFormat="1" ht="25.5">
      <c r="A10" s="131"/>
      <c r="B10" s="130"/>
      <c r="C10" s="130"/>
      <c r="D10" s="130"/>
      <c r="E10" s="75" t="s">
        <v>1</v>
      </c>
      <c r="F10" s="77" t="s">
        <v>89</v>
      </c>
      <c r="G10" s="77" t="s">
        <v>90</v>
      </c>
      <c r="H10" s="78" t="s">
        <v>91</v>
      </c>
      <c r="I10" s="37"/>
    </row>
    <row r="11" spans="1:8" ht="12.75" customHeight="1">
      <c r="A11" s="128" t="s">
        <v>41</v>
      </c>
      <c r="B11" s="129" t="s">
        <v>29</v>
      </c>
      <c r="C11" s="18" t="s">
        <v>31</v>
      </c>
      <c r="D11" s="101" t="s">
        <v>35</v>
      </c>
      <c r="E11" s="102">
        <v>8933.02</v>
      </c>
      <c r="F11" s="79" t="s">
        <v>92</v>
      </c>
      <c r="G11" s="80">
        <v>1304.9938440000003</v>
      </c>
      <c r="H11" s="81">
        <v>339.42</v>
      </c>
    </row>
    <row r="12" spans="1:8" ht="12.75" customHeight="1">
      <c r="A12" s="128"/>
      <c r="B12" s="129"/>
      <c r="C12" s="18" t="s">
        <v>31</v>
      </c>
      <c r="D12" s="101" t="s">
        <v>36</v>
      </c>
      <c r="E12" s="102">
        <v>9065.561</v>
      </c>
      <c r="F12" s="82" t="s">
        <v>93</v>
      </c>
      <c r="G12" s="83">
        <v>2108.2633600000004</v>
      </c>
      <c r="H12" s="84">
        <v>117.84</v>
      </c>
    </row>
    <row r="13" spans="1:8" ht="12.75" customHeight="1">
      <c r="A13" s="128"/>
      <c r="B13" s="129"/>
      <c r="C13" s="18" t="s">
        <v>31</v>
      </c>
      <c r="D13" s="101" t="s">
        <v>51</v>
      </c>
      <c r="E13" s="102">
        <v>9194.18</v>
      </c>
      <c r="F13" s="82" t="s">
        <v>94</v>
      </c>
      <c r="G13" s="83">
        <v>1661.3284520000002</v>
      </c>
      <c r="H13" s="84">
        <v>0</v>
      </c>
    </row>
    <row r="14" spans="1:8" ht="12.75" customHeight="1">
      <c r="A14" s="128"/>
      <c r="B14" s="129"/>
      <c r="C14" s="18" t="s">
        <v>31</v>
      </c>
      <c r="D14" s="101" t="s">
        <v>52</v>
      </c>
      <c r="E14" s="102">
        <v>9317.949999999999</v>
      </c>
      <c r="F14" s="82" t="s">
        <v>95</v>
      </c>
      <c r="G14" s="83">
        <v>1905.0427480000003</v>
      </c>
      <c r="H14" s="84">
        <v>673.23</v>
      </c>
    </row>
    <row r="15" spans="1:8" ht="12.75" customHeight="1">
      <c r="A15" s="128"/>
      <c r="B15" s="129"/>
      <c r="C15" s="18" t="s">
        <v>31</v>
      </c>
      <c r="D15" s="101" t="s">
        <v>53</v>
      </c>
      <c r="E15" s="102">
        <v>9444.81</v>
      </c>
      <c r="F15" s="82" t="s">
        <v>96</v>
      </c>
      <c r="G15" s="83">
        <v>2648.7480600000004</v>
      </c>
      <c r="H15" s="84">
        <v>0</v>
      </c>
    </row>
    <row r="16" spans="1:8" ht="12.75" customHeight="1">
      <c r="A16" s="128"/>
      <c r="B16" s="129"/>
      <c r="C16" s="18" t="s">
        <v>32</v>
      </c>
      <c r="D16" s="101" t="s">
        <v>35</v>
      </c>
      <c r="E16" s="102">
        <v>10133.710000000001</v>
      </c>
      <c r="F16" s="82" t="s">
        <v>97</v>
      </c>
      <c r="G16" s="83">
        <v>2821.7031640000005</v>
      </c>
      <c r="H16" s="84">
        <v>269.33</v>
      </c>
    </row>
    <row r="17" spans="1:8" ht="12.75" customHeight="1">
      <c r="A17" s="128"/>
      <c r="B17" s="129"/>
      <c r="C17" s="18" t="s">
        <v>32</v>
      </c>
      <c r="D17" s="101" t="s">
        <v>36</v>
      </c>
      <c r="E17" s="102">
        <v>10280.97</v>
      </c>
      <c r="F17" s="82" t="s">
        <v>98</v>
      </c>
      <c r="G17" s="83">
        <v>3340.568476000001</v>
      </c>
      <c r="H17" s="84">
        <v>2288.94</v>
      </c>
    </row>
    <row r="18" spans="1:8" ht="12.75" customHeight="1">
      <c r="A18" s="128"/>
      <c r="B18" s="129"/>
      <c r="C18" s="18" t="s">
        <v>32</v>
      </c>
      <c r="D18" s="101" t="s">
        <v>51</v>
      </c>
      <c r="E18" s="102">
        <v>10431.92</v>
      </c>
      <c r="F18" s="82" t="s">
        <v>99</v>
      </c>
      <c r="G18" s="83">
        <v>3677.832564</v>
      </c>
      <c r="H18" s="84">
        <v>3601.7</v>
      </c>
    </row>
    <row r="19" spans="1:8" ht="12.75" customHeight="1">
      <c r="A19" s="128"/>
      <c r="B19" s="129"/>
      <c r="C19" s="18" t="s">
        <v>32</v>
      </c>
      <c r="D19" s="101" t="s">
        <v>52</v>
      </c>
      <c r="E19" s="102">
        <v>10586.64</v>
      </c>
      <c r="F19" s="82"/>
      <c r="G19" s="83"/>
      <c r="H19" s="84"/>
    </row>
    <row r="20" spans="1:8" ht="12.75" customHeight="1">
      <c r="A20" s="128"/>
      <c r="B20" s="129"/>
      <c r="C20" s="18" t="s">
        <v>32</v>
      </c>
      <c r="D20" s="101" t="s">
        <v>53</v>
      </c>
      <c r="E20" s="102">
        <v>10745.22</v>
      </c>
      <c r="F20" s="82"/>
      <c r="G20" s="83"/>
      <c r="H20" s="84"/>
    </row>
    <row r="21" spans="1:8" ht="12.75" customHeight="1">
      <c r="A21" s="128"/>
      <c r="B21" s="129"/>
      <c r="C21" s="18" t="s">
        <v>33</v>
      </c>
      <c r="D21" s="101" t="s">
        <v>35</v>
      </c>
      <c r="E21" s="102">
        <v>11606.34</v>
      </c>
      <c r="F21" s="82"/>
      <c r="G21" s="83"/>
      <c r="H21" s="84"/>
    </row>
    <row r="22" spans="1:8" ht="12.75" customHeight="1">
      <c r="A22" s="128"/>
      <c r="B22" s="129"/>
      <c r="C22" s="18" t="s">
        <v>33</v>
      </c>
      <c r="D22" s="101" t="s">
        <v>36</v>
      </c>
      <c r="E22" s="102">
        <v>11790.41</v>
      </c>
      <c r="F22" s="82"/>
      <c r="G22" s="83"/>
      <c r="H22" s="84"/>
    </row>
    <row r="23" spans="1:8" ht="12.75" customHeight="1">
      <c r="A23" s="128"/>
      <c r="B23" s="129"/>
      <c r="C23" s="18" t="s">
        <v>33</v>
      </c>
      <c r="D23" s="101" t="s">
        <v>51</v>
      </c>
      <c r="E23" s="102">
        <v>11979.1</v>
      </c>
      <c r="F23" s="82"/>
      <c r="G23" s="83"/>
      <c r="H23" s="84"/>
    </row>
    <row r="24" spans="1:8" ht="12.75" customHeight="1">
      <c r="A24" s="128"/>
      <c r="B24" s="129"/>
      <c r="C24" s="18" t="s">
        <v>33</v>
      </c>
      <c r="D24" s="101" t="s">
        <v>52</v>
      </c>
      <c r="E24" s="102">
        <v>12172.48</v>
      </c>
      <c r="F24" s="82"/>
      <c r="G24" s="83"/>
      <c r="H24" s="84"/>
    </row>
    <row r="25" spans="1:8" ht="12.75" customHeight="1">
      <c r="A25" s="128"/>
      <c r="B25" s="129"/>
      <c r="C25" s="18" t="s">
        <v>33</v>
      </c>
      <c r="D25" s="101" t="s">
        <v>53</v>
      </c>
      <c r="E25" s="102">
        <v>12370.72</v>
      </c>
      <c r="F25" s="82"/>
      <c r="G25" s="83"/>
      <c r="H25" s="84"/>
    </row>
    <row r="26" spans="1:8" ht="12.75" customHeight="1">
      <c r="A26" s="128"/>
      <c r="B26" s="129"/>
      <c r="C26" s="18" t="s">
        <v>34</v>
      </c>
      <c r="D26" s="101" t="s">
        <v>35</v>
      </c>
      <c r="E26" s="102">
        <v>13447.12</v>
      </c>
      <c r="F26" s="82"/>
      <c r="G26" s="83"/>
      <c r="H26" s="84"/>
    </row>
    <row r="27" spans="1:8" ht="12.75" customHeight="1">
      <c r="A27" s="128"/>
      <c r="B27" s="129"/>
      <c r="C27" s="18" t="s">
        <v>34</v>
      </c>
      <c r="D27" s="101" t="s">
        <v>36</v>
      </c>
      <c r="E27" s="102">
        <v>13677.210000000001</v>
      </c>
      <c r="F27" s="82"/>
      <c r="G27" s="83"/>
      <c r="H27" s="84"/>
    </row>
    <row r="28" spans="1:8" ht="12.75" customHeight="1">
      <c r="A28" s="128"/>
      <c r="B28" s="129"/>
      <c r="C28" s="18" t="s">
        <v>34</v>
      </c>
      <c r="D28" s="101" t="s">
        <v>51</v>
      </c>
      <c r="E28" s="102">
        <v>13913.07</v>
      </c>
      <c r="F28" s="82"/>
      <c r="G28" s="83"/>
      <c r="H28" s="84"/>
    </row>
    <row r="29" spans="1:8" ht="12.75" customHeight="1">
      <c r="A29" s="128"/>
      <c r="B29" s="129"/>
      <c r="C29" s="18" t="s">
        <v>34</v>
      </c>
      <c r="D29" s="101" t="s">
        <v>52</v>
      </c>
      <c r="E29" s="102">
        <v>14154.81</v>
      </c>
      <c r="F29" s="82"/>
      <c r="G29" s="83"/>
      <c r="H29" s="84"/>
    </row>
    <row r="30" spans="1:8" ht="12.75" customHeight="1">
      <c r="A30" s="128"/>
      <c r="B30" s="129"/>
      <c r="C30" s="18" t="s">
        <v>34</v>
      </c>
      <c r="D30" s="101" t="s">
        <v>53</v>
      </c>
      <c r="E30" s="102">
        <v>14402.61</v>
      </c>
      <c r="F30" s="85"/>
      <c r="G30" s="86"/>
      <c r="H30" s="87"/>
    </row>
    <row r="31" spans="1:8" ht="12.75" customHeight="1">
      <c r="A31" s="128" t="s">
        <v>42</v>
      </c>
      <c r="B31" s="129" t="s">
        <v>29</v>
      </c>
      <c r="C31" s="18" t="s">
        <v>31</v>
      </c>
      <c r="D31" s="101" t="s">
        <v>37</v>
      </c>
      <c r="E31" s="102">
        <v>11581.09</v>
      </c>
      <c r="F31" s="88"/>
      <c r="G31" s="89"/>
      <c r="H31" s="90"/>
    </row>
    <row r="32" spans="1:8" ht="12.75">
      <c r="A32" s="128"/>
      <c r="B32" s="129"/>
      <c r="C32" s="18" t="s">
        <v>31</v>
      </c>
      <c r="D32" s="101" t="s">
        <v>38</v>
      </c>
      <c r="E32" s="102">
        <v>11764.54</v>
      </c>
      <c r="F32" s="91"/>
      <c r="G32" s="92"/>
      <c r="H32" s="93"/>
    </row>
    <row r="33" spans="1:8" ht="12.75" customHeight="1">
      <c r="A33" s="128"/>
      <c r="B33" s="129"/>
      <c r="C33" s="18" t="s">
        <v>31</v>
      </c>
      <c r="D33" s="101" t="s">
        <v>54</v>
      </c>
      <c r="E33" s="102">
        <v>11952.57</v>
      </c>
      <c r="F33" s="94"/>
      <c r="G33" s="95"/>
      <c r="H33" s="96"/>
    </row>
    <row r="34" spans="1:8" ht="12.75">
      <c r="A34" s="128"/>
      <c r="B34" s="129"/>
      <c r="C34" s="18" t="s">
        <v>31</v>
      </c>
      <c r="D34" s="101" t="s">
        <v>55</v>
      </c>
      <c r="E34" s="102">
        <v>12145.300000000001</v>
      </c>
      <c r="F34" s="91"/>
      <c r="G34" s="92"/>
      <c r="H34" s="93"/>
    </row>
    <row r="35" spans="1:8" ht="12.75">
      <c r="A35" s="128"/>
      <c r="B35" s="129"/>
      <c r="C35" s="18" t="s">
        <v>31</v>
      </c>
      <c r="D35" s="101" t="s">
        <v>56</v>
      </c>
      <c r="E35" s="102">
        <v>12342.86</v>
      </c>
      <c r="F35" s="91"/>
      <c r="G35" s="92"/>
      <c r="H35" s="93"/>
    </row>
    <row r="36" spans="1:8" ht="12.75">
      <c r="A36" s="128"/>
      <c r="B36" s="129"/>
      <c r="C36" s="18" t="s">
        <v>32</v>
      </c>
      <c r="D36" s="101" t="s">
        <v>37</v>
      </c>
      <c r="E36" s="102">
        <v>13415.56</v>
      </c>
      <c r="F36" s="91"/>
      <c r="G36" s="92"/>
      <c r="H36" s="93"/>
    </row>
    <row r="37" spans="1:8" ht="12.75">
      <c r="A37" s="128"/>
      <c r="B37" s="129"/>
      <c r="C37" s="18" t="s">
        <v>32</v>
      </c>
      <c r="D37" s="101" t="s">
        <v>38</v>
      </c>
      <c r="E37" s="102">
        <v>13644.87</v>
      </c>
      <c r="F37" s="91"/>
      <c r="G37" s="92"/>
      <c r="H37" s="93"/>
    </row>
    <row r="38" spans="1:8" ht="12.75">
      <c r="A38" s="128"/>
      <c r="B38" s="129"/>
      <c r="C38" s="18" t="s">
        <v>32</v>
      </c>
      <c r="D38" s="101" t="s">
        <v>54</v>
      </c>
      <c r="E38" s="102">
        <v>13879.91</v>
      </c>
      <c r="F38" s="91"/>
      <c r="G38" s="92"/>
      <c r="H38" s="93"/>
    </row>
    <row r="39" spans="1:8" ht="12.75">
      <c r="A39" s="128"/>
      <c r="B39" s="129"/>
      <c r="C39" s="18" t="s">
        <v>32</v>
      </c>
      <c r="D39" s="101" t="s">
        <v>55</v>
      </c>
      <c r="E39" s="102">
        <v>14120.83</v>
      </c>
      <c r="F39" s="91"/>
      <c r="G39" s="92"/>
      <c r="H39" s="93"/>
    </row>
    <row r="40" spans="1:8" ht="12.75">
      <c r="A40" s="128"/>
      <c r="B40" s="129"/>
      <c r="C40" s="18" t="s">
        <v>32</v>
      </c>
      <c r="D40" s="101" t="s">
        <v>56</v>
      </c>
      <c r="E40" s="102">
        <v>14367.77</v>
      </c>
      <c r="F40" s="91"/>
      <c r="G40" s="92"/>
      <c r="H40" s="93"/>
    </row>
    <row r="41" spans="1:8" ht="12.75">
      <c r="A41" s="128"/>
      <c r="B41" s="129"/>
      <c r="C41" s="18" t="s">
        <v>33</v>
      </c>
      <c r="D41" s="101" t="s">
        <v>37</v>
      </c>
      <c r="E41" s="102">
        <v>15708.65</v>
      </c>
      <c r="F41" s="91"/>
      <c r="G41" s="92"/>
      <c r="H41" s="93"/>
    </row>
    <row r="42" spans="1:8" ht="12.75">
      <c r="A42" s="128"/>
      <c r="B42" s="129"/>
      <c r="C42" s="18" t="s">
        <v>33</v>
      </c>
      <c r="D42" s="101" t="s">
        <v>38</v>
      </c>
      <c r="E42" s="102">
        <v>15995.28</v>
      </c>
      <c r="F42" s="91"/>
      <c r="G42" s="92"/>
      <c r="H42" s="93"/>
    </row>
    <row r="43" spans="1:8" ht="12.75">
      <c r="A43" s="128"/>
      <c r="B43" s="129"/>
      <c r="C43" s="18" t="s">
        <v>33</v>
      </c>
      <c r="D43" s="101" t="s">
        <v>54</v>
      </c>
      <c r="E43" s="102">
        <v>16289.08</v>
      </c>
      <c r="F43" s="91"/>
      <c r="G43" s="92"/>
      <c r="H43" s="93"/>
    </row>
    <row r="44" spans="1:8" ht="12.75">
      <c r="A44" s="128"/>
      <c r="B44" s="129"/>
      <c r="C44" s="18" t="s">
        <v>33</v>
      </c>
      <c r="D44" s="101" t="s">
        <v>55</v>
      </c>
      <c r="E44" s="102">
        <v>16590.24</v>
      </c>
      <c r="F44" s="91"/>
      <c r="G44" s="92"/>
      <c r="H44" s="93"/>
    </row>
    <row r="45" spans="1:8" ht="12.75">
      <c r="A45" s="128"/>
      <c r="B45" s="129"/>
      <c r="C45" s="18" t="s">
        <v>33</v>
      </c>
      <c r="D45" s="101" t="s">
        <v>56</v>
      </c>
      <c r="E45" s="102">
        <v>16898.91</v>
      </c>
      <c r="F45" s="91"/>
      <c r="G45" s="92"/>
      <c r="H45" s="93"/>
    </row>
    <row r="46" spans="1:8" ht="12.75">
      <c r="A46" s="128"/>
      <c r="B46" s="129"/>
      <c r="C46" s="18" t="s">
        <v>34</v>
      </c>
      <c r="D46" s="101" t="s">
        <v>37</v>
      </c>
      <c r="E46" s="102">
        <v>19721.55</v>
      </c>
      <c r="F46" s="91"/>
      <c r="G46" s="92"/>
      <c r="H46" s="93"/>
    </row>
    <row r="47" spans="1:8" ht="12.75">
      <c r="A47" s="128"/>
      <c r="B47" s="129"/>
      <c r="C47" s="18" t="s">
        <v>34</v>
      </c>
      <c r="D47" s="101" t="s">
        <v>38</v>
      </c>
      <c r="E47" s="102">
        <v>20108.51</v>
      </c>
      <c r="F47" s="91"/>
      <c r="G47" s="92"/>
      <c r="H47" s="93"/>
    </row>
    <row r="48" spans="1:8" ht="12.75">
      <c r="A48" s="128"/>
      <c r="B48" s="129"/>
      <c r="C48" s="18" t="s">
        <v>34</v>
      </c>
      <c r="D48" s="101" t="s">
        <v>54</v>
      </c>
      <c r="E48" s="102">
        <v>20505.14</v>
      </c>
      <c r="F48" s="91"/>
      <c r="G48" s="92"/>
      <c r="H48" s="93"/>
    </row>
    <row r="49" spans="1:8" ht="12.75">
      <c r="A49" s="128"/>
      <c r="B49" s="129"/>
      <c r="C49" s="18" t="s">
        <v>34</v>
      </c>
      <c r="D49" s="101" t="s">
        <v>55</v>
      </c>
      <c r="E49" s="102">
        <v>20911.69</v>
      </c>
      <c r="F49" s="91"/>
      <c r="G49" s="92"/>
      <c r="H49" s="93"/>
    </row>
    <row r="50" spans="1:8" ht="12.75">
      <c r="A50" s="128"/>
      <c r="B50" s="129"/>
      <c r="C50" s="18" t="s">
        <v>34</v>
      </c>
      <c r="D50" s="101" t="s">
        <v>56</v>
      </c>
      <c r="E50" s="102">
        <v>21328.399999999998</v>
      </c>
      <c r="F50" s="91"/>
      <c r="G50" s="92"/>
      <c r="H50" s="93"/>
    </row>
    <row r="51" spans="1:8" ht="12.75">
      <c r="A51" s="128" t="s">
        <v>43</v>
      </c>
      <c r="B51" s="129" t="s">
        <v>30</v>
      </c>
      <c r="C51" s="18" t="s">
        <v>31</v>
      </c>
      <c r="D51" s="101" t="s">
        <v>46</v>
      </c>
      <c r="E51" s="102">
        <v>6618.22953</v>
      </c>
      <c r="F51" s="91"/>
      <c r="G51" s="92"/>
      <c r="H51" s="93"/>
    </row>
    <row r="52" spans="1:8" ht="12.75">
      <c r="A52" s="128"/>
      <c r="B52" s="129"/>
      <c r="C52" s="18" t="s">
        <v>31</v>
      </c>
      <c r="D52" s="101" t="s">
        <v>47</v>
      </c>
      <c r="E52" s="102">
        <v>6783.6885600000005</v>
      </c>
      <c r="F52" s="91"/>
      <c r="G52" s="92"/>
      <c r="H52" s="93"/>
    </row>
    <row r="53" spans="1:8" ht="12.75">
      <c r="A53" s="128"/>
      <c r="B53" s="129"/>
      <c r="C53" s="18" t="s">
        <v>31</v>
      </c>
      <c r="D53" s="101" t="s">
        <v>57</v>
      </c>
      <c r="E53" s="102">
        <v>6953.288925</v>
      </c>
      <c r="F53" s="91"/>
      <c r="G53" s="92"/>
      <c r="H53" s="93"/>
    </row>
    <row r="54" spans="1:8" ht="12.75">
      <c r="A54" s="128"/>
      <c r="B54" s="129"/>
      <c r="C54" s="18" t="s">
        <v>31</v>
      </c>
      <c r="D54" s="101" t="s">
        <v>58</v>
      </c>
      <c r="E54" s="102">
        <v>7127.1089999999995</v>
      </c>
      <c r="F54" s="91"/>
      <c r="G54" s="92"/>
      <c r="H54" s="93"/>
    </row>
    <row r="55" spans="1:8" ht="12.75">
      <c r="A55" s="128"/>
      <c r="B55" s="129"/>
      <c r="C55" s="18" t="s">
        <v>31</v>
      </c>
      <c r="D55" s="101" t="s">
        <v>59</v>
      </c>
      <c r="E55" s="102">
        <v>7305.299265000001</v>
      </c>
      <c r="F55" s="91"/>
      <c r="G55" s="92"/>
      <c r="H55" s="93"/>
    </row>
    <row r="56" spans="1:8" ht="12.75">
      <c r="A56" s="128"/>
      <c r="B56" s="129"/>
      <c r="C56" s="18" t="s">
        <v>32</v>
      </c>
      <c r="D56" s="101" t="s">
        <v>46</v>
      </c>
      <c r="E56" s="102">
        <v>8267.820549999999</v>
      </c>
      <c r="F56" s="91"/>
      <c r="G56" s="92"/>
      <c r="H56" s="93"/>
    </row>
    <row r="57" spans="1:8" ht="12.75">
      <c r="A57" s="128"/>
      <c r="B57" s="129"/>
      <c r="C57" s="18" t="s">
        <v>32</v>
      </c>
      <c r="D57" s="101" t="s">
        <v>47</v>
      </c>
      <c r="E57" s="102">
        <v>8423.863085</v>
      </c>
      <c r="F57" s="91"/>
      <c r="G57" s="92"/>
      <c r="H57" s="93"/>
    </row>
    <row r="58" spans="1:8" ht="12.75">
      <c r="A58" s="128"/>
      <c r="B58" s="129"/>
      <c r="C58" s="18" t="s">
        <v>32</v>
      </c>
      <c r="D58" s="101" t="s">
        <v>57</v>
      </c>
      <c r="E58" s="102">
        <v>8572.943</v>
      </c>
      <c r="F58" s="91"/>
      <c r="G58" s="92"/>
      <c r="H58" s="93"/>
    </row>
    <row r="59" spans="1:8" ht="12.75">
      <c r="A59" s="128"/>
      <c r="B59" s="129"/>
      <c r="C59" s="18" t="s">
        <v>32</v>
      </c>
      <c r="D59" s="101" t="s">
        <v>58</v>
      </c>
      <c r="E59" s="102">
        <v>8718.6</v>
      </c>
      <c r="F59" s="91"/>
      <c r="G59" s="92"/>
      <c r="H59" s="93"/>
    </row>
    <row r="60" spans="1:8" ht="12.75">
      <c r="A60" s="128"/>
      <c r="B60" s="129"/>
      <c r="C60" s="18" t="s">
        <v>32</v>
      </c>
      <c r="D60" s="101" t="s">
        <v>59</v>
      </c>
      <c r="E60" s="102">
        <v>8856.399000000001</v>
      </c>
      <c r="F60" s="91"/>
      <c r="G60" s="92"/>
      <c r="H60" s="93"/>
    </row>
    <row r="61" spans="1:8" ht="12.75">
      <c r="A61" s="128"/>
      <c r="B61" s="129"/>
      <c r="C61" s="18" t="s">
        <v>33</v>
      </c>
      <c r="D61" s="101" t="s">
        <v>46</v>
      </c>
      <c r="E61" s="102">
        <v>9502.59</v>
      </c>
      <c r="F61" s="91"/>
      <c r="G61" s="92"/>
      <c r="H61" s="93"/>
    </row>
    <row r="62" spans="1:8" ht="12.75">
      <c r="A62" s="128"/>
      <c r="B62" s="129"/>
      <c r="C62" s="18" t="s">
        <v>33</v>
      </c>
      <c r="D62" s="101" t="s">
        <v>47</v>
      </c>
      <c r="E62" s="102">
        <v>9634.07</v>
      </c>
      <c r="F62" s="91"/>
      <c r="G62" s="92"/>
      <c r="H62" s="93"/>
    </row>
    <row r="63" spans="1:8" ht="12.75">
      <c r="A63" s="128"/>
      <c r="B63" s="129"/>
      <c r="C63" s="18" t="s">
        <v>33</v>
      </c>
      <c r="D63" s="101" t="s">
        <v>57</v>
      </c>
      <c r="E63" s="102">
        <v>9768.84</v>
      </c>
      <c r="F63" s="91"/>
      <c r="G63" s="92"/>
      <c r="H63" s="93"/>
    </row>
    <row r="64" spans="1:8" ht="12.75">
      <c r="A64" s="128"/>
      <c r="B64" s="129"/>
      <c r="C64" s="18" t="s">
        <v>33</v>
      </c>
      <c r="D64" s="101" t="s">
        <v>58</v>
      </c>
      <c r="E64" s="102">
        <v>9906.98</v>
      </c>
      <c r="F64" s="91"/>
      <c r="G64" s="92"/>
      <c r="H64" s="93"/>
    </row>
    <row r="65" spans="1:8" ht="12.75">
      <c r="A65" s="128"/>
      <c r="B65" s="129"/>
      <c r="C65" s="18" t="s">
        <v>33</v>
      </c>
      <c r="D65" s="101" t="s">
        <v>59</v>
      </c>
      <c r="E65" s="102">
        <v>10048.57</v>
      </c>
      <c r="F65" s="91"/>
      <c r="G65" s="92"/>
      <c r="H65" s="93"/>
    </row>
    <row r="66" spans="1:8" ht="12.75">
      <c r="A66" s="128"/>
      <c r="B66" s="129"/>
      <c r="C66" s="18" t="s">
        <v>34</v>
      </c>
      <c r="D66" s="101" t="s">
        <v>46</v>
      </c>
      <c r="E66" s="102">
        <v>10817.43</v>
      </c>
      <c r="F66" s="91"/>
      <c r="G66" s="92"/>
      <c r="H66" s="93"/>
    </row>
    <row r="67" spans="1:8" ht="12.75">
      <c r="A67" s="128"/>
      <c r="B67" s="129"/>
      <c r="C67" s="18" t="s">
        <v>34</v>
      </c>
      <c r="D67" s="101" t="s">
        <v>47</v>
      </c>
      <c r="E67" s="102">
        <v>10981.78</v>
      </c>
      <c r="F67" s="91"/>
      <c r="G67" s="92"/>
      <c r="H67" s="93"/>
    </row>
    <row r="68" spans="1:8" ht="12.75">
      <c r="A68" s="128"/>
      <c r="B68" s="129"/>
      <c r="C68" s="18" t="s">
        <v>34</v>
      </c>
      <c r="D68" s="101" t="s">
        <v>57</v>
      </c>
      <c r="E68" s="102">
        <v>11150.25</v>
      </c>
      <c r="F68" s="91"/>
      <c r="G68" s="92"/>
      <c r="H68" s="93"/>
    </row>
    <row r="69" spans="1:8" ht="12.75">
      <c r="A69" s="128"/>
      <c r="B69" s="129"/>
      <c r="C69" s="18" t="s">
        <v>34</v>
      </c>
      <c r="D69" s="101" t="s">
        <v>58</v>
      </c>
      <c r="E69" s="102">
        <v>11322.93</v>
      </c>
      <c r="F69" s="91"/>
      <c r="G69" s="92"/>
      <c r="H69" s="93"/>
    </row>
    <row r="70" spans="1:8" ht="12.75">
      <c r="A70" s="128"/>
      <c r="B70" s="129"/>
      <c r="C70" s="18" t="s">
        <v>34</v>
      </c>
      <c r="D70" s="101" t="s">
        <v>59</v>
      </c>
      <c r="E70" s="102">
        <v>11499.91</v>
      </c>
      <c r="F70" s="91"/>
      <c r="G70" s="92"/>
      <c r="H70" s="93"/>
    </row>
    <row r="71" spans="1:8" ht="12.75">
      <c r="A71" s="128" t="s">
        <v>44</v>
      </c>
      <c r="B71" s="129" t="s">
        <v>30</v>
      </c>
      <c r="C71" s="18" t="s">
        <v>31</v>
      </c>
      <c r="D71" s="101" t="s">
        <v>39</v>
      </c>
      <c r="E71" s="102">
        <v>4412.1603350000005</v>
      </c>
      <c r="F71" s="91"/>
      <c r="G71" s="92"/>
      <c r="H71" s="93"/>
    </row>
    <row r="72" spans="1:8" ht="12.75">
      <c r="A72" s="128"/>
      <c r="B72" s="129"/>
      <c r="C72" s="18" t="s">
        <v>31</v>
      </c>
      <c r="D72" s="101" t="s">
        <v>40</v>
      </c>
      <c r="E72" s="102">
        <v>4522.451725</v>
      </c>
      <c r="F72" s="91"/>
      <c r="G72" s="92"/>
      <c r="H72" s="93"/>
    </row>
    <row r="73" spans="1:8" ht="12.75">
      <c r="A73" s="128"/>
      <c r="B73" s="129"/>
      <c r="C73" s="18" t="s">
        <v>31</v>
      </c>
      <c r="D73" s="101" t="s">
        <v>60</v>
      </c>
      <c r="E73" s="102">
        <v>4635.51759</v>
      </c>
      <c r="F73" s="91"/>
      <c r="G73" s="92"/>
      <c r="H73" s="93"/>
    </row>
    <row r="74" spans="1:8" ht="12.75">
      <c r="A74" s="128"/>
      <c r="B74" s="129"/>
      <c r="C74" s="18" t="s">
        <v>31</v>
      </c>
      <c r="D74" s="101" t="s">
        <v>61</v>
      </c>
      <c r="E74" s="102">
        <v>4751.406</v>
      </c>
      <c r="F74" s="91"/>
      <c r="G74" s="92"/>
      <c r="H74" s="93"/>
    </row>
    <row r="75" spans="1:8" ht="12.75">
      <c r="A75" s="128"/>
      <c r="B75" s="129"/>
      <c r="C75" s="18" t="s">
        <v>31</v>
      </c>
      <c r="D75" s="101" t="s">
        <v>62</v>
      </c>
      <c r="E75" s="102">
        <v>4870.218319999999</v>
      </c>
      <c r="F75" s="91"/>
      <c r="G75" s="92"/>
      <c r="H75" s="93"/>
    </row>
    <row r="76" spans="1:8" ht="12.75">
      <c r="A76" s="128"/>
      <c r="B76" s="129"/>
      <c r="C76" s="18" t="s">
        <v>32</v>
      </c>
      <c r="D76" s="101" t="s">
        <v>39</v>
      </c>
      <c r="E76" s="102">
        <v>5515.20695</v>
      </c>
      <c r="F76" s="91"/>
      <c r="G76" s="92"/>
      <c r="H76" s="93"/>
    </row>
    <row r="77" spans="1:8" ht="12.75">
      <c r="A77" s="128"/>
      <c r="B77" s="129"/>
      <c r="C77" s="18" t="s">
        <v>32</v>
      </c>
      <c r="D77" s="101" t="s">
        <v>40</v>
      </c>
      <c r="E77" s="102">
        <v>5653.08216</v>
      </c>
      <c r="F77" s="91"/>
      <c r="G77" s="92"/>
      <c r="H77" s="93"/>
    </row>
    <row r="78" spans="1:8" ht="12.75">
      <c r="A78" s="128"/>
      <c r="B78" s="129"/>
      <c r="C78" s="18" t="s">
        <v>32</v>
      </c>
      <c r="D78" s="101" t="s">
        <v>60</v>
      </c>
      <c r="E78" s="102">
        <v>5794.409005</v>
      </c>
      <c r="F78" s="91"/>
      <c r="G78" s="92"/>
      <c r="H78" s="93"/>
    </row>
    <row r="79" spans="1:8" ht="12.75">
      <c r="A79" s="128"/>
      <c r="B79" s="129"/>
      <c r="C79" s="18" t="s">
        <v>32</v>
      </c>
      <c r="D79" s="101" t="s">
        <v>61</v>
      </c>
      <c r="E79" s="102">
        <v>5939.2575</v>
      </c>
      <c r="F79" s="91"/>
      <c r="G79" s="92"/>
      <c r="H79" s="93"/>
    </row>
    <row r="80" spans="1:8" ht="12.75">
      <c r="A80" s="128"/>
      <c r="B80" s="129"/>
      <c r="C80" s="18" t="s">
        <v>32</v>
      </c>
      <c r="D80" s="101" t="s">
        <v>62</v>
      </c>
      <c r="E80" s="102">
        <v>6087.730055</v>
      </c>
      <c r="F80" s="91"/>
      <c r="G80" s="92"/>
      <c r="H80" s="93"/>
    </row>
    <row r="81" spans="1:8" ht="12.75">
      <c r="A81" s="128"/>
      <c r="B81" s="129"/>
      <c r="C81" s="18" t="s">
        <v>33</v>
      </c>
      <c r="D81" s="101" t="s">
        <v>39</v>
      </c>
      <c r="E81" s="102">
        <v>6893.979950000001</v>
      </c>
      <c r="F81" s="91"/>
      <c r="G81" s="92"/>
      <c r="H81" s="93"/>
    </row>
    <row r="82" spans="1:8" ht="12.75">
      <c r="A82" s="128"/>
      <c r="B82" s="129"/>
      <c r="C82" s="18" t="s">
        <v>33</v>
      </c>
      <c r="D82" s="101" t="s">
        <v>40</v>
      </c>
      <c r="E82" s="102">
        <v>7066.343295000001</v>
      </c>
      <c r="F82" s="91"/>
      <c r="G82" s="92"/>
      <c r="H82" s="93"/>
    </row>
    <row r="83" spans="1:8" ht="12.75">
      <c r="A83" s="128"/>
      <c r="B83" s="129"/>
      <c r="C83" s="18" t="s">
        <v>33</v>
      </c>
      <c r="D83" s="101" t="s">
        <v>60</v>
      </c>
      <c r="E83" s="102">
        <v>7242.974420000001</v>
      </c>
      <c r="F83" s="91"/>
      <c r="G83" s="92"/>
      <c r="H83" s="93"/>
    </row>
    <row r="84" spans="1:8" ht="12.75">
      <c r="A84" s="128"/>
      <c r="B84" s="129"/>
      <c r="C84" s="18" t="s">
        <v>33</v>
      </c>
      <c r="D84" s="101" t="s">
        <v>61</v>
      </c>
      <c r="E84" s="102">
        <v>7424.055154999999</v>
      </c>
      <c r="F84" s="91"/>
      <c r="G84" s="92"/>
      <c r="H84" s="93"/>
    </row>
    <row r="85" spans="1:8" ht="12.75">
      <c r="A85" s="128"/>
      <c r="B85" s="129"/>
      <c r="C85" s="18" t="s">
        <v>33</v>
      </c>
      <c r="D85" s="101" t="s">
        <v>62</v>
      </c>
      <c r="E85" s="102">
        <v>7609.700449999999</v>
      </c>
      <c r="F85" s="91"/>
      <c r="G85" s="92"/>
      <c r="H85" s="93"/>
    </row>
    <row r="86" spans="1:8" ht="12.75">
      <c r="A86" s="128"/>
      <c r="B86" s="129"/>
      <c r="C86" s="18" t="s">
        <v>34</v>
      </c>
      <c r="D86" s="101" t="s">
        <v>39</v>
      </c>
      <c r="E86" s="102">
        <v>8521.588</v>
      </c>
      <c r="F86" s="91"/>
      <c r="G86" s="92"/>
      <c r="H86" s="93"/>
    </row>
    <row r="87" spans="1:8" ht="12.75">
      <c r="A87" s="128"/>
      <c r="B87" s="129"/>
      <c r="C87" s="18" t="s">
        <v>34</v>
      </c>
      <c r="D87" s="101" t="s">
        <v>40</v>
      </c>
      <c r="E87" s="102">
        <v>8668.497</v>
      </c>
      <c r="F87" s="91"/>
      <c r="G87" s="92"/>
      <c r="H87" s="93"/>
    </row>
    <row r="88" spans="1:8" ht="12.75">
      <c r="A88" s="128"/>
      <c r="B88" s="129"/>
      <c r="C88" s="18" t="s">
        <v>34</v>
      </c>
      <c r="D88" s="101" t="s">
        <v>60</v>
      </c>
      <c r="E88" s="102">
        <v>8810.532000000001</v>
      </c>
      <c r="F88" s="91"/>
      <c r="G88" s="92"/>
      <c r="H88" s="93"/>
    </row>
    <row r="89" spans="1:8" ht="12.75">
      <c r="A89" s="128"/>
      <c r="B89" s="129"/>
      <c r="C89" s="18" t="s">
        <v>34</v>
      </c>
      <c r="D89" s="101" t="s">
        <v>61</v>
      </c>
      <c r="E89" s="102">
        <v>8941.361</v>
      </c>
      <c r="F89" s="91"/>
      <c r="G89" s="92"/>
      <c r="H89" s="93"/>
    </row>
    <row r="90" spans="1:8" ht="13.5" thickBot="1">
      <c r="A90" s="133"/>
      <c r="B90" s="134"/>
      <c r="C90" s="76" t="s">
        <v>34</v>
      </c>
      <c r="D90" s="100" t="s">
        <v>62</v>
      </c>
      <c r="E90" s="102">
        <v>9074.111</v>
      </c>
      <c r="F90" s="97"/>
      <c r="G90" s="98"/>
      <c r="H90" s="99"/>
    </row>
    <row r="91" ht="12.75">
      <c r="A91" s="11" t="s">
        <v>100</v>
      </c>
    </row>
    <row r="92" spans="1:8" ht="12.75">
      <c r="A92" s="132" t="s">
        <v>101</v>
      </c>
      <c r="B92" s="132"/>
      <c r="C92" s="132"/>
      <c r="D92" s="132"/>
      <c r="E92" s="132"/>
      <c r="F92" s="132"/>
      <c r="G92" s="132"/>
      <c r="H92" s="132"/>
    </row>
    <row r="93" ht="12.75">
      <c r="A93" s="11" t="s">
        <v>102</v>
      </c>
    </row>
  </sheetData>
  <sheetProtection selectLockedCells="1" selectUnlockedCells="1"/>
  <mergeCells count="22">
    <mergeCell ref="A1:H1"/>
    <mergeCell ref="A2:H2"/>
    <mergeCell ref="A4:H4"/>
    <mergeCell ref="A5:G5"/>
    <mergeCell ref="C8:C10"/>
    <mergeCell ref="F7:H7"/>
    <mergeCell ref="A7:D7"/>
    <mergeCell ref="A11:A30"/>
    <mergeCell ref="B51:B70"/>
    <mergeCell ref="B31:B50"/>
    <mergeCell ref="F8:H8"/>
    <mergeCell ref="F9:G9"/>
    <mergeCell ref="A51:A70"/>
    <mergeCell ref="B11:B30"/>
    <mergeCell ref="B8:B10"/>
    <mergeCell ref="A8:A10"/>
    <mergeCell ref="A92:H92"/>
    <mergeCell ref="A71:A90"/>
    <mergeCell ref="A31:A50"/>
    <mergeCell ref="B71:B90"/>
    <mergeCell ref="D8:D10"/>
    <mergeCell ref="E7:E9"/>
  </mergeCells>
  <printOptions/>
  <pageMargins left="0.5902777777777778" right="0.19652777777777777" top="0.39375" bottom="0.39375" header="0.5118055555555555" footer="0.5118055555555555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A1:G41"/>
  <sheetViews>
    <sheetView showGridLines="0" zoomScalePageLayoutView="0" workbookViewId="0" topLeftCell="A1">
      <selection activeCell="B20" sqref="B20"/>
    </sheetView>
  </sheetViews>
  <sheetFormatPr defaultColWidth="9.140625" defaultRowHeight="12.75"/>
  <cols>
    <col min="1" max="1" width="41.7109375" style="1" customWidth="1"/>
    <col min="2" max="2" width="14.140625" style="1" customWidth="1"/>
    <col min="3" max="3" width="15.421875" style="2" customWidth="1"/>
    <col min="4" max="4" width="13.421875" style="2" customWidth="1"/>
    <col min="5" max="5" width="14.7109375" style="2" customWidth="1"/>
    <col min="6" max="6" width="13.421875" style="2" customWidth="1"/>
    <col min="7" max="9" width="9.140625" style="2" customWidth="1"/>
    <col min="10" max="10" width="28.140625" style="2" bestFit="1" customWidth="1"/>
    <col min="11" max="16384" width="9.140625" style="2" customWidth="1"/>
  </cols>
  <sheetData>
    <row r="1" spans="1:6" ht="12.75" customHeight="1">
      <c r="A1" s="116" t="s">
        <v>49</v>
      </c>
      <c r="B1" s="116"/>
      <c r="C1" s="116"/>
      <c r="D1" s="116"/>
      <c r="E1" s="116"/>
      <c r="F1" s="116"/>
    </row>
    <row r="2" spans="1:6" ht="12.75" customHeight="1">
      <c r="A2" s="116"/>
      <c r="B2" s="116"/>
      <c r="C2" s="116"/>
      <c r="D2" s="116"/>
      <c r="E2" s="116"/>
      <c r="F2" s="116"/>
    </row>
    <row r="3" spans="1:4" ht="12.75" customHeight="1">
      <c r="A3" s="4"/>
      <c r="B3" s="4"/>
      <c r="C3" s="4"/>
      <c r="D3" s="4"/>
    </row>
    <row r="4" spans="1:7" ht="12.75" customHeight="1">
      <c r="A4" s="27" t="s">
        <v>45</v>
      </c>
      <c r="B4" s="27"/>
      <c r="C4" s="27"/>
      <c r="D4" s="27"/>
      <c r="E4" s="27"/>
      <c r="F4" s="27"/>
      <c r="G4" s="27"/>
    </row>
    <row r="5" spans="1:6" s="1" customFormat="1" ht="12.75" customHeight="1" thickBot="1">
      <c r="A5" s="5"/>
      <c r="B5" s="5"/>
      <c r="E5" s="45" t="s">
        <v>106</v>
      </c>
      <c r="F5" s="47" t="str">
        <f>'QUANTITATIVO FÍSICO PESSOAL  '!I5</f>
        <v>Ago/23</v>
      </c>
    </row>
    <row r="6" spans="1:6" s="12" customFormat="1" ht="12.75" customHeight="1">
      <c r="A6" s="137" t="s">
        <v>12</v>
      </c>
      <c r="B6" s="138" t="s">
        <v>13</v>
      </c>
      <c r="C6" s="138"/>
      <c r="D6" s="138"/>
      <c r="E6" s="138"/>
      <c r="F6" s="143"/>
    </row>
    <row r="7" spans="1:6" s="12" customFormat="1" ht="12.75" customHeight="1">
      <c r="A7" s="131"/>
      <c r="B7" s="130" t="s">
        <v>14</v>
      </c>
      <c r="C7" s="130"/>
      <c r="D7" s="130"/>
      <c r="E7" s="130" t="s">
        <v>15</v>
      </c>
      <c r="F7" s="140" t="s">
        <v>4</v>
      </c>
    </row>
    <row r="8" spans="1:6" s="12" customFormat="1" ht="13.5" customHeight="1">
      <c r="A8" s="131"/>
      <c r="B8" s="19" t="s">
        <v>16</v>
      </c>
      <c r="C8" s="130" t="s">
        <v>17</v>
      </c>
      <c r="D8" s="130" t="s">
        <v>10</v>
      </c>
      <c r="E8" s="130"/>
      <c r="F8" s="140"/>
    </row>
    <row r="9" spans="1:6" s="6" customFormat="1" ht="12.75" customHeight="1">
      <c r="A9" s="131"/>
      <c r="B9" s="28" t="s">
        <v>18</v>
      </c>
      <c r="C9" s="130"/>
      <c r="D9" s="130"/>
      <c r="E9" s="130"/>
      <c r="F9" s="140"/>
    </row>
    <row r="10" spans="1:6" s="6" customFormat="1" ht="12.75" customHeight="1">
      <c r="A10" s="58" t="s">
        <v>116</v>
      </c>
      <c r="B10" s="51">
        <v>0</v>
      </c>
      <c r="C10" s="51">
        <v>1</v>
      </c>
      <c r="D10" s="52">
        <f aca="true" t="shared" si="0" ref="D10:D21">SUM(B10:C10)</f>
        <v>1</v>
      </c>
      <c r="E10" s="51"/>
      <c r="F10" s="53">
        <f aca="true" t="shared" si="1" ref="F10:F21">D10+E10</f>
        <v>1</v>
      </c>
    </row>
    <row r="11" spans="1:6" s="6" customFormat="1" ht="12.75" customHeight="1">
      <c r="A11" s="58" t="s">
        <v>26</v>
      </c>
      <c r="B11" s="51">
        <v>0</v>
      </c>
      <c r="C11" s="51">
        <v>2</v>
      </c>
      <c r="D11" s="52">
        <f t="shared" si="0"/>
        <v>2</v>
      </c>
      <c r="E11" s="51">
        <v>3</v>
      </c>
      <c r="F11" s="53">
        <f t="shared" si="1"/>
        <v>5</v>
      </c>
    </row>
    <row r="12" spans="1:6" s="6" customFormat="1" ht="12.75" customHeight="1">
      <c r="A12" s="58" t="s">
        <v>27</v>
      </c>
      <c r="B12" s="51">
        <v>0</v>
      </c>
      <c r="C12" s="51">
        <v>0</v>
      </c>
      <c r="D12" s="52">
        <f t="shared" si="0"/>
        <v>0</v>
      </c>
      <c r="E12" s="51">
        <v>0</v>
      </c>
      <c r="F12" s="53">
        <f t="shared" si="1"/>
        <v>0</v>
      </c>
    </row>
    <row r="13" spans="1:6" s="6" customFormat="1" ht="12.75" customHeight="1">
      <c r="A13" s="58" t="s">
        <v>112</v>
      </c>
      <c r="B13" s="51">
        <v>0</v>
      </c>
      <c r="C13" s="51">
        <v>0</v>
      </c>
      <c r="D13" s="52">
        <f t="shared" si="0"/>
        <v>0</v>
      </c>
      <c r="E13" s="51">
        <v>1</v>
      </c>
      <c r="F13" s="53">
        <f t="shared" si="1"/>
        <v>1</v>
      </c>
    </row>
    <row r="14" spans="1:6" s="6" customFormat="1" ht="12.75" customHeight="1">
      <c r="A14" s="58" t="s">
        <v>109</v>
      </c>
      <c r="B14" s="51">
        <v>3</v>
      </c>
      <c r="C14" s="51">
        <v>3</v>
      </c>
      <c r="D14" s="52">
        <f t="shared" si="0"/>
        <v>6</v>
      </c>
      <c r="E14" s="51">
        <v>4</v>
      </c>
      <c r="F14" s="53">
        <f t="shared" si="1"/>
        <v>10</v>
      </c>
    </row>
    <row r="15" spans="1:6" s="6" customFormat="1" ht="12.75" customHeight="1">
      <c r="A15" s="58" t="s">
        <v>28</v>
      </c>
      <c r="B15" s="51">
        <v>5</v>
      </c>
      <c r="C15" s="51">
        <v>0</v>
      </c>
      <c r="D15" s="52">
        <f t="shared" si="0"/>
        <v>5</v>
      </c>
      <c r="E15" s="51">
        <v>1</v>
      </c>
      <c r="F15" s="53">
        <f t="shared" si="1"/>
        <v>6</v>
      </c>
    </row>
    <row r="16" spans="1:6" s="6" customFormat="1" ht="12.75" customHeight="1">
      <c r="A16" s="58" t="s">
        <v>24</v>
      </c>
      <c r="B16" s="51">
        <v>0</v>
      </c>
      <c r="C16" s="51">
        <v>0</v>
      </c>
      <c r="D16" s="52">
        <f t="shared" si="0"/>
        <v>0</v>
      </c>
      <c r="E16" s="51">
        <v>1</v>
      </c>
      <c r="F16" s="53">
        <f t="shared" si="1"/>
        <v>1</v>
      </c>
    </row>
    <row r="17" spans="1:6" s="6" customFormat="1" ht="12.75" customHeight="1">
      <c r="A17" s="58" t="s">
        <v>110</v>
      </c>
      <c r="B17" s="51">
        <v>0</v>
      </c>
      <c r="C17" s="51">
        <v>0</v>
      </c>
      <c r="D17" s="52">
        <f t="shared" si="0"/>
        <v>0</v>
      </c>
      <c r="E17" s="51">
        <v>1</v>
      </c>
      <c r="F17" s="53">
        <f t="shared" si="1"/>
        <v>1</v>
      </c>
    </row>
    <row r="18" spans="1:6" s="6" customFormat="1" ht="12.75" customHeight="1">
      <c r="A18" s="58" t="s">
        <v>111</v>
      </c>
      <c r="B18" s="51">
        <v>1</v>
      </c>
      <c r="C18" s="51">
        <v>1</v>
      </c>
      <c r="D18" s="52">
        <f t="shared" si="0"/>
        <v>2</v>
      </c>
      <c r="E18" s="51">
        <v>1</v>
      </c>
      <c r="F18" s="53">
        <f t="shared" si="1"/>
        <v>3</v>
      </c>
    </row>
    <row r="19" spans="1:6" s="6" customFormat="1" ht="12.75" customHeight="1">
      <c r="A19" s="40" t="s">
        <v>117</v>
      </c>
      <c r="B19" s="51">
        <v>1</v>
      </c>
      <c r="C19" s="51">
        <v>0</v>
      </c>
      <c r="D19" s="52">
        <f t="shared" si="0"/>
        <v>1</v>
      </c>
      <c r="E19" s="51">
        <v>0</v>
      </c>
      <c r="F19" s="53">
        <f t="shared" si="1"/>
        <v>1</v>
      </c>
    </row>
    <row r="20" spans="1:6" s="6" customFormat="1" ht="12.75" customHeight="1">
      <c r="A20" s="58" t="s">
        <v>63</v>
      </c>
      <c r="B20" s="51">
        <v>1</v>
      </c>
      <c r="C20" s="51">
        <v>0</v>
      </c>
      <c r="D20" s="52">
        <f t="shared" si="0"/>
        <v>1</v>
      </c>
      <c r="E20" s="51">
        <v>0</v>
      </c>
      <c r="F20" s="53">
        <f t="shared" si="1"/>
        <v>1</v>
      </c>
    </row>
    <row r="21" spans="1:6" s="6" customFormat="1" ht="12.75" customHeight="1">
      <c r="A21" s="58" t="s">
        <v>25</v>
      </c>
      <c r="B21" s="51">
        <v>2</v>
      </c>
      <c r="C21" s="51">
        <v>3</v>
      </c>
      <c r="D21" s="52">
        <f t="shared" si="0"/>
        <v>5</v>
      </c>
      <c r="E21" s="51">
        <v>0</v>
      </c>
      <c r="F21" s="53">
        <f t="shared" si="1"/>
        <v>5</v>
      </c>
    </row>
    <row r="22" spans="1:6" s="6" customFormat="1" ht="13.5" thickBot="1">
      <c r="A22" s="44" t="s">
        <v>4</v>
      </c>
      <c r="B22" s="54">
        <f>SUM(B10:B21)</f>
        <v>13</v>
      </c>
      <c r="C22" s="54">
        <f>SUM(C10:C21)</f>
        <v>10</v>
      </c>
      <c r="D22" s="54">
        <f>SUM(D10:D21)</f>
        <v>23</v>
      </c>
      <c r="E22" s="54">
        <f>SUM(E10:E21)</f>
        <v>12</v>
      </c>
      <c r="F22" s="54">
        <f>SUM(F10:F21)</f>
        <v>35</v>
      </c>
    </row>
    <row r="23" ht="12.75">
      <c r="A23" s="11"/>
    </row>
    <row r="28" ht="12.75">
      <c r="C28" s="55"/>
    </row>
    <row r="30" ht="12.75">
      <c r="C30" s="55"/>
    </row>
    <row r="32" ht="12.75">
      <c r="C32" s="55"/>
    </row>
    <row r="33" ht="12.75">
      <c r="C33" s="55"/>
    </row>
    <row r="34" ht="12.75">
      <c r="C34" s="55"/>
    </row>
    <row r="38" spans="2:3" ht="12.75">
      <c r="B38" s="57"/>
      <c r="C38" s="56"/>
    </row>
    <row r="41" ht="12.75">
      <c r="C41" s="55"/>
    </row>
  </sheetData>
  <sheetProtection selectLockedCells="1" selectUnlockedCells="1"/>
  <mergeCells count="9">
    <mergeCell ref="A1:F1"/>
    <mergeCell ref="A2:F2"/>
    <mergeCell ref="A6:A9"/>
    <mergeCell ref="B6:F6"/>
    <mergeCell ref="B7:D7"/>
    <mergeCell ref="E7:E9"/>
    <mergeCell ref="F7:F9"/>
    <mergeCell ref="C8:C9"/>
    <mergeCell ref="D8:D9"/>
  </mergeCells>
  <printOptions/>
  <pageMargins left="0.25" right="0.25" top="0.75" bottom="0.75" header="0.3" footer="0.3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C25"/>
  <sheetViews>
    <sheetView showGridLines="0" zoomScalePageLayoutView="0" workbookViewId="0" topLeftCell="A1">
      <selection activeCell="B15" sqref="B15"/>
    </sheetView>
  </sheetViews>
  <sheetFormatPr defaultColWidth="9.140625" defaultRowHeight="12.75"/>
  <cols>
    <col min="1" max="1" width="54.8515625" style="1" customWidth="1"/>
    <col min="2" max="2" width="24.00390625" style="2" customWidth="1"/>
    <col min="3" max="16384" width="9.140625" style="2" customWidth="1"/>
  </cols>
  <sheetData>
    <row r="1" spans="1:2" ht="12.75" customHeight="1">
      <c r="A1" s="116" t="s">
        <v>103</v>
      </c>
      <c r="B1" s="116"/>
    </row>
    <row r="2" spans="1:2" ht="12.75" customHeight="1">
      <c r="A2" s="116"/>
      <c r="B2" s="116"/>
    </row>
    <row r="3" spans="1:2" ht="12.75" customHeight="1">
      <c r="A3" s="4"/>
      <c r="B3" s="4"/>
    </row>
    <row r="4" spans="1:3" ht="12.75" customHeight="1">
      <c r="A4" s="120" t="s">
        <v>45</v>
      </c>
      <c r="B4" s="120"/>
      <c r="C4" s="120"/>
    </row>
    <row r="5" spans="1:3" ht="12.75" customHeight="1">
      <c r="A5" s="5" t="str">
        <f>'ANEXO II - TAB 1'!A5:G5</f>
        <v>VIGÊNCIA: Ago/23</v>
      </c>
      <c r="B5" s="48"/>
      <c r="C5" s="46"/>
    </row>
    <row r="6" s="1" customFormat="1" ht="12.75" customHeight="1">
      <c r="B6" s="39">
        <v>1</v>
      </c>
    </row>
    <row r="7" spans="1:2" s="12" customFormat="1" ht="12.75" customHeight="1">
      <c r="A7" s="144" t="s">
        <v>12</v>
      </c>
      <c r="B7" s="145" t="s">
        <v>104</v>
      </c>
    </row>
    <row r="8" spans="1:2" s="12" customFormat="1" ht="41.25" customHeight="1">
      <c r="A8" s="144"/>
      <c r="B8" s="146"/>
    </row>
    <row r="9" spans="1:2" s="12" customFormat="1" ht="12.75">
      <c r="A9" s="144"/>
      <c r="B9" s="147"/>
    </row>
    <row r="10" spans="1:2" ht="12.75" customHeight="1">
      <c r="A10" s="58" t="s">
        <v>116</v>
      </c>
      <c r="B10" s="83">
        <v>24331.25</v>
      </c>
    </row>
    <row r="11" spans="1:2" ht="12.75" customHeight="1">
      <c r="A11" s="40" t="s">
        <v>118</v>
      </c>
      <c r="B11" s="83">
        <v>13843.390000000001</v>
      </c>
    </row>
    <row r="12" spans="1:2" ht="12.75" customHeight="1">
      <c r="A12" s="40" t="s">
        <v>119</v>
      </c>
      <c r="B12" s="83">
        <v>8633.21</v>
      </c>
    </row>
    <row r="13" spans="1:2" ht="12.75" customHeight="1">
      <c r="A13" s="40" t="s">
        <v>112</v>
      </c>
      <c r="B13" s="83">
        <v>13843.390000000001</v>
      </c>
    </row>
    <row r="14" spans="1:2" ht="12.75" customHeight="1">
      <c r="A14" s="40" t="s">
        <v>120</v>
      </c>
      <c r="B14" s="83">
        <v>25586.75</v>
      </c>
    </row>
    <row r="15" spans="1:2" ht="12.75" customHeight="1">
      <c r="A15" s="40" t="s">
        <v>121</v>
      </c>
      <c r="B15" s="83">
        <v>19309.239999999998</v>
      </c>
    </row>
    <row r="16" spans="1:2" ht="12.75" customHeight="1">
      <c r="A16" s="40" t="s">
        <v>122</v>
      </c>
      <c r="B16" s="83">
        <v>14789.43</v>
      </c>
    </row>
    <row r="17" spans="1:2" ht="12.75" customHeight="1">
      <c r="A17" s="40" t="s">
        <v>123</v>
      </c>
      <c r="B17" s="83">
        <v>12403.970000000001</v>
      </c>
    </row>
    <row r="18" spans="1:2" ht="12.75" customHeight="1">
      <c r="A18" s="40" t="s">
        <v>124</v>
      </c>
      <c r="B18" s="83">
        <v>10520.720000000001</v>
      </c>
    </row>
    <row r="19" spans="1:2" ht="12.75" customHeight="1">
      <c r="A19" s="40" t="s">
        <v>117</v>
      </c>
      <c r="B19" s="83">
        <v>32113.85</v>
      </c>
    </row>
    <row r="20" spans="1:2" ht="12.75" customHeight="1">
      <c r="A20" s="40" t="s">
        <v>125</v>
      </c>
      <c r="B20" s="83">
        <v>10520.720000000001</v>
      </c>
    </row>
    <row r="21" spans="1:2" ht="12.75" customHeight="1">
      <c r="A21" s="40" t="s">
        <v>126</v>
      </c>
      <c r="B21" s="83">
        <v>30608.76</v>
      </c>
    </row>
    <row r="22" spans="1:2" ht="12.75">
      <c r="A22" s="30" t="s">
        <v>4</v>
      </c>
      <c r="B22" s="103">
        <f>SUM(B10:B21)</f>
        <v>216504.68</v>
      </c>
    </row>
    <row r="23" ht="12.75">
      <c r="A23" s="11"/>
    </row>
    <row r="24" spans="1:3" s="42" customFormat="1" ht="12.75">
      <c r="A24" s="41"/>
      <c r="B24" s="41"/>
      <c r="C24" s="41"/>
    </row>
    <row r="25" spans="1:3" s="42" customFormat="1" ht="12.75">
      <c r="A25" s="43"/>
      <c r="B25" s="43"/>
      <c r="C25" s="43"/>
    </row>
  </sheetData>
  <sheetProtection selectLockedCells="1" selectUnlockedCells="1"/>
  <mergeCells count="5">
    <mergeCell ref="A1:B1"/>
    <mergeCell ref="A2:B2"/>
    <mergeCell ref="A4:C4"/>
    <mergeCell ref="A7:A9"/>
    <mergeCell ref="B7:B9"/>
  </mergeCells>
  <printOptions/>
  <pageMargins left="0.7875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A1:R10"/>
  <sheetViews>
    <sheetView showGridLines="0" zoomScalePageLayoutView="0" workbookViewId="0" topLeftCell="A1">
      <selection activeCell="A13" sqref="A13"/>
    </sheetView>
  </sheetViews>
  <sheetFormatPr defaultColWidth="9.140625" defaultRowHeight="12.75"/>
  <cols>
    <col min="1" max="1" width="92.140625" style="1" customWidth="1"/>
    <col min="2" max="2" width="16.421875" style="2" customWidth="1"/>
    <col min="3" max="3" width="9.140625" style="1" customWidth="1"/>
    <col min="4" max="16384" width="9.140625" style="2" customWidth="1"/>
  </cols>
  <sheetData>
    <row r="1" spans="1:2" ht="12.75" customHeight="1">
      <c r="A1" s="116" t="s">
        <v>50</v>
      </c>
      <c r="B1" s="116"/>
    </row>
    <row r="3" spans="1:2" ht="12.75">
      <c r="A3" s="116"/>
      <c r="B3" s="116"/>
    </row>
    <row r="4" spans="1:18" ht="12.75" customHeight="1">
      <c r="A4" s="27" t="s">
        <v>45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3" ht="12.75">
      <c r="A5" s="49" t="s">
        <v>106</v>
      </c>
      <c r="B5" s="50" t="str">
        <f>'QUANTITATIVO FÍSICO PESSOAL  '!I5</f>
        <v>Ago/23</v>
      </c>
      <c r="C5" s="33"/>
    </row>
    <row r="6" spans="1:2" ht="12.75">
      <c r="A6" s="19" t="s">
        <v>19</v>
      </c>
      <c r="B6" s="19" t="s">
        <v>13</v>
      </c>
    </row>
    <row r="7" spans="1:2" ht="25.5">
      <c r="A7" s="23" t="s">
        <v>20</v>
      </c>
      <c r="B7" s="24">
        <v>0</v>
      </c>
    </row>
    <row r="8" spans="1:2" ht="25.5">
      <c r="A8" s="25" t="s">
        <v>21</v>
      </c>
      <c r="B8" s="24">
        <v>0</v>
      </c>
    </row>
    <row r="9" spans="1:2" ht="12.75">
      <c r="A9" s="19" t="s">
        <v>22</v>
      </c>
      <c r="B9" s="26">
        <f>SUM(B7:B8)</f>
        <v>0</v>
      </c>
    </row>
    <row r="10" ht="12.75">
      <c r="A10" s="11"/>
    </row>
  </sheetData>
  <sheetProtection selectLockedCells="1" selectUnlockedCells="1"/>
  <mergeCells count="2">
    <mergeCell ref="A1:B1"/>
    <mergeCell ref="A3:B3"/>
  </mergeCells>
  <printOptions/>
  <pageMargins left="0.7875" right="0.5902777777777778" top="0.5902777777777778" bottom="0.5902777777777778" header="0.5118055555555555" footer="0.5118055555555555"/>
  <pageSetup fitToHeight="1" fitToWidth="1" horizontalDpi="300" verticalDpi="300" orientation="portrait" pageOrder="overThenDown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6"/>
  <dimension ref="A1:T23"/>
  <sheetViews>
    <sheetView showGridLines="0" zoomScalePageLayoutView="0" workbookViewId="0" topLeftCell="A1">
      <selection activeCell="A13" sqref="A13:K13"/>
    </sheetView>
  </sheetViews>
  <sheetFormatPr defaultColWidth="9.140625" defaultRowHeight="12.75"/>
  <cols>
    <col min="1" max="1" width="9.57421875" style="29" customWidth="1"/>
    <col min="2" max="2" width="46.421875" style="29" customWidth="1"/>
    <col min="3" max="3" width="14.8515625" style="29" customWidth="1"/>
    <col min="4" max="5" width="14.57421875" style="29" customWidth="1"/>
    <col min="6" max="6" width="15.7109375" style="29" customWidth="1"/>
    <col min="7" max="8" width="13.8515625" style="29" customWidth="1"/>
    <col min="9" max="9" width="11.57421875" style="6" customWidth="1"/>
    <col min="10" max="10" width="19.421875" style="6" customWidth="1"/>
    <col min="11" max="11" width="13.8515625" style="6" customWidth="1"/>
    <col min="12" max="12" width="9.140625" style="29" customWidth="1"/>
    <col min="13" max="16384" width="9.140625" style="6" customWidth="1"/>
  </cols>
  <sheetData>
    <row r="1" spans="1:11" ht="12.75" customHeight="1">
      <c r="A1" s="116" t="s">
        <v>64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2.7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12.75">
      <c r="A3" s="4"/>
      <c r="B3" s="4"/>
      <c r="C3" s="4"/>
      <c r="D3" s="6"/>
      <c r="E3" s="6"/>
      <c r="F3" s="6"/>
      <c r="G3" s="6"/>
      <c r="H3" s="6"/>
      <c r="I3" s="59"/>
      <c r="J3" s="59"/>
      <c r="K3" s="59"/>
    </row>
    <row r="4" spans="1:20" s="2" customFormat="1" ht="12.75" customHeight="1">
      <c r="A4" s="120" t="s">
        <v>45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27"/>
      <c r="M4" s="27"/>
      <c r="N4" s="27"/>
      <c r="O4" s="27"/>
      <c r="P4" s="27"/>
      <c r="Q4" s="27"/>
      <c r="R4" s="27"/>
      <c r="S4" s="27"/>
      <c r="T4" s="27"/>
    </row>
    <row r="5" spans="1:20" ht="12.75" customHeight="1">
      <c r="A5" s="5"/>
      <c r="B5"/>
      <c r="C5" s="1"/>
      <c r="D5" s="2"/>
      <c r="E5" s="2"/>
      <c r="F5" s="2"/>
      <c r="G5" s="2"/>
      <c r="H5" s="2"/>
      <c r="I5" s="2"/>
      <c r="J5" s="60" t="s">
        <v>106</v>
      </c>
      <c r="K5" s="61" t="str">
        <f>'QUANTITATIVO FÍSICO PESSOAL  '!I5</f>
        <v>Ago/23</v>
      </c>
      <c r="L5" s="2"/>
      <c r="M5" s="2"/>
      <c r="N5" s="2"/>
      <c r="O5" s="2"/>
      <c r="P5" s="2"/>
      <c r="Q5" s="2"/>
      <c r="R5" s="2"/>
      <c r="S5" s="2"/>
      <c r="T5" s="2"/>
    </row>
    <row r="6" spans="1:11" ht="12.75" customHeight="1">
      <c r="A6" s="162" t="s">
        <v>65</v>
      </c>
      <c r="B6" s="162"/>
      <c r="C6" s="130" t="s">
        <v>13</v>
      </c>
      <c r="D6" s="130"/>
      <c r="E6" s="130"/>
      <c r="F6" s="130"/>
      <c r="G6" s="130"/>
      <c r="H6" s="130"/>
      <c r="I6" s="130"/>
      <c r="J6" s="130"/>
      <c r="K6" s="130"/>
    </row>
    <row r="7" spans="1:11" ht="12.75" customHeight="1">
      <c r="A7" s="163"/>
      <c r="B7" s="163"/>
      <c r="C7" s="130" t="s">
        <v>113</v>
      </c>
      <c r="D7" s="130" t="s">
        <v>66</v>
      </c>
      <c r="E7" s="130" t="s">
        <v>67</v>
      </c>
      <c r="F7" s="130" t="s">
        <v>114</v>
      </c>
      <c r="G7" s="130" t="s">
        <v>68</v>
      </c>
      <c r="H7" s="148"/>
      <c r="I7" s="148"/>
      <c r="J7" s="148"/>
      <c r="K7" s="148"/>
    </row>
    <row r="8" spans="1:11" ht="38.25" customHeight="1">
      <c r="A8" s="164"/>
      <c r="B8" s="164"/>
      <c r="C8" s="130"/>
      <c r="D8" s="130"/>
      <c r="E8" s="130"/>
      <c r="F8" s="130"/>
      <c r="G8" s="130" t="s">
        <v>69</v>
      </c>
      <c r="H8" s="148"/>
      <c r="I8" s="130" t="s">
        <v>70</v>
      </c>
      <c r="J8" s="148"/>
      <c r="K8" s="130" t="s">
        <v>4</v>
      </c>
    </row>
    <row r="9" spans="1:11" ht="12.75">
      <c r="A9" s="30" t="s">
        <v>71</v>
      </c>
      <c r="B9" s="14" t="s">
        <v>72</v>
      </c>
      <c r="C9" s="130"/>
      <c r="D9" s="130"/>
      <c r="E9" s="130"/>
      <c r="F9" s="130"/>
      <c r="G9" s="19" t="s">
        <v>73</v>
      </c>
      <c r="H9" s="19" t="s">
        <v>74</v>
      </c>
      <c r="I9" s="19" t="s">
        <v>73</v>
      </c>
      <c r="J9" s="19" t="s">
        <v>74</v>
      </c>
      <c r="K9" s="148"/>
    </row>
    <row r="10" spans="1:11" ht="12.75" customHeight="1">
      <c r="A10" s="64" t="s">
        <v>75</v>
      </c>
      <c r="B10" s="65" t="s">
        <v>76</v>
      </c>
      <c r="C10" s="68">
        <v>74</v>
      </c>
      <c r="D10" s="68">
        <v>2</v>
      </c>
      <c r="E10" s="68">
        <v>8</v>
      </c>
      <c r="F10" s="68">
        <v>77</v>
      </c>
      <c r="G10" s="71">
        <v>61</v>
      </c>
      <c r="H10" s="71">
        <v>90</v>
      </c>
      <c r="I10" s="71">
        <v>52</v>
      </c>
      <c r="J10" s="71">
        <v>87</v>
      </c>
      <c r="K10" s="63">
        <f>C10+D10+E10+F10+G10+H10+I10+J10</f>
        <v>451</v>
      </c>
    </row>
    <row r="11" spans="1:11" ht="21.75" customHeight="1">
      <c r="A11" s="144" t="s">
        <v>4</v>
      </c>
      <c r="B11" s="167"/>
      <c r="C11" s="28">
        <v>74</v>
      </c>
      <c r="D11" s="28">
        <v>2</v>
      </c>
      <c r="E11" s="28">
        <v>8</v>
      </c>
      <c r="F11" s="28">
        <v>10</v>
      </c>
      <c r="G11" s="72">
        <v>62</v>
      </c>
      <c r="H11" s="72">
        <v>88</v>
      </c>
      <c r="I11" s="72">
        <v>53</v>
      </c>
      <c r="J11" s="72">
        <v>83</v>
      </c>
      <c r="K11" s="28">
        <f>C11+D11+E11+F11+G11+H11+I11+J11</f>
        <v>380</v>
      </c>
    </row>
    <row r="12" spans="1:11" ht="13.5" customHeight="1">
      <c r="A12" s="67"/>
      <c r="B12" s="67"/>
      <c r="C12" s="67"/>
      <c r="D12" s="67"/>
      <c r="E12" s="73"/>
      <c r="F12" s="67"/>
      <c r="G12" s="67"/>
      <c r="H12" s="67"/>
      <c r="I12" s="67"/>
      <c r="J12" s="67"/>
      <c r="K12" s="67"/>
    </row>
    <row r="13" spans="1:11" ht="12.75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</row>
    <row r="14" spans="1:16" s="31" customFormat="1" ht="12.75" customHeight="1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M14" s="32"/>
      <c r="P14" s="32"/>
    </row>
    <row r="15" spans="1:16" ht="31.5">
      <c r="A15" s="153" t="s">
        <v>77</v>
      </c>
      <c r="B15" s="154"/>
      <c r="C15" s="66" t="s">
        <v>78</v>
      </c>
      <c r="D15" s="155" t="s">
        <v>115</v>
      </c>
      <c r="E15" s="155"/>
      <c r="F15" s="155"/>
      <c r="G15" s="155"/>
      <c r="H15" s="155"/>
      <c r="I15" s="155"/>
      <c r="J15" s="155"/>
      <c r="K15" s="155"/>
      <c r="L15" s="6"/>
      <c r="M15" s="29"/>
      <c r="P15" s="29"/>
    </row>
    <row r="16" spans="1:16" ht="26.25" customHeight="1">
      <c r="A16" s="149" t="s">
        <v>107</v>
      </c>
      <c r="B16" s="150"/>
      <c r="C16" s="69">
        <f>43.12-14.7</f>
        <v>28.419999999999998</v>
      </c>
      <c r="D16" s="159" t="s">
        <v>130</v>
      </c>
      <c r="E16" s="160"/>
      <c r="F16" s="160"/>
      <c r="G16" s="160"/>
      <c r="H16" s="160"/>
      <c r="I16" s="160"/>
      <c r="J16" s="160"/>
      <c r="K16" s="161"/>
      <c r="L16" s="6"/>
      <c r="M16" s="29"/>
      <c r="P16" s="29"/>
    </row>
    <row r="17" spans="1:16" ht="26.25" customHeight="1">
      <c r="A17" s="165" t="s">
        <v>79</v>
      </c>
      <c r="B17" s="166"/>
      <c r="C17" s="69">
        <v>321</v>
      </c>
      <c r="D17" s="156" t="s">
        <v>131</v>
      </c>
      <c r="E17" s="157"/>
      <c r="F17" s="157"/>
      <c r="G17" s="157"/>
      <c r="H17" s="157"/>
      <c r="I17" s="157"/>
      <c r="J17" s="157"/>
      <c r="K17" s="158"/>
      <c r="L17" s="6"/>
      <c r="M17" s="29"/>
      <c r="P17" s="29"/>
    </row>
    <row r="18" spans="1:16" ht="26.25" customHeight="1">
      <c r="A18" s="165" t="s">
        <v>80</v>
      </c>
      <c r="B18" s="166"/>
      <c r="C18" s="69">
        <v>143.09</v>
      </c>
      <c r="D18" s="156" t="s">
        <v>132</v>
      </c>
      <c r="E18" s="157"/>
      <c r="F18" s="157"/>
      <c r="G18" s="157"/>
      <c r="H18" s="157"/>
      <c r="I18" s="157"/>
      <c r="J18" s="157"/>
      <c r="K18" s="158"/>
      <c r="L18" s="6"/>
      <c r="M18" s="29"/>
      <c r="P18" s="29"/>
    </row>
    <row r="19" spans="1:16" ht="26.25" customHeight="1">
      <c r="A19" s="165" t="s">
        <v>81</v>
      </c>
      <c r="B19" s="166"/>
      <c r="C19" s="69">
        <v>16.689999999999998</v>
      </c>
      <c r="D19" s="159" t="s">
        <v>133</v>
      </c>
      <c r="E19" s="160"/>
      <c r="F19" s="160"/>
      <c r="G19" s="160"/>
      <c r="H19" s="160"/>
      <c r="I19" s="160"/>
      <c r="J19" s="160"/>
      <c r="K19" s="161"/>
      <c r="L19" s="6"/>
      <c r="M19" s="29"/>
      <c r="P19" s="29"/>
    </row>
    <row r="20" spans="1:16" ht="43.5" customHeight="1">
      <c r="A20" s="149" t="s">
        <v>82</v>
      </c>
      <c r="B20" s="150"/>
      <c r="C20" s="69">
        <v>277.92</v>
      </c>
      <c r="D20" s="156" t="s">
        <v>134</v>
      </c>
      <c r="E20" s="157"/>
      <c r="F20" s="157"/>
      <c r="G20" s="157"/>
      <c r="H20" s="157"/>
      <c r="I20" s="157"/>
      <c r="J20" s="157"/>
      <c r="K20" s="158"/>
      <c r="L20" s="6"/>
      <c r="M20" s="29"/>
      <c r="P20" s="29"/>
    </row>
    <row r="21" spans="1:16" ht="26.25" customHeight="1">
      <c r="A21" s="149" t="s">
        <v>83</v>
      </c>
      <c r="B21" s="150"/>
      <c r="C21" s="69">
        <v>8.5</v>
      </c>
      <c r="D21" s="156" t="s">
        <v>127</v>
      </c>
      <c r="E21" s="157"/>
      <c r="F21" s="157"/>
      <c r="G21" s="157"/>
      <c r="H21" s="157"/>
      <c r="I21" s="157"/>
      <c r="J21" s="157"/>
      <c r="K21" s="158"/>
      <c r="L21" s="6"/>
      <c r="M21" s="29"/>
      <c r="P21" s="29"/>
    </row>
    <row r="23" spans="1:11" ht="12.75">
      <c r="A23" s="62" t="s">
        <v>108</v>
      </c>
      <c r="B23"/>
      <c r="C23"/>
      <c r="D23"/>
      <c r="E23"/>
      <c r="F23"/>
      <c r="G23"/>
      <c r="H23"/>
      <c r="I23"/>
      <c r="J23"/>
      <c r="K23"/>
    </row>
  </sheetData>
  <sheetProtection/>
  <mergeCells count="30">
    <mergeCell ref="A1:K1"/>
    <mergeCell ref="A2:K2"/>
    <mergeCell ref="A6:B8"/>
    <mergeCell ref="A18:B18"/>
    <mergeCell ref="A19:B19"/>
    <mergeCell ref="A11:B11"/>
    <mergeCell ref="A16:B16"/>
    <mergeCell ref="A17:B17"/>
    <mergeCell ref="D7:D9"/>
    <mergeCell ref="G8:H8"/>
    <mergeCell ref="D19:K19"/>
    <mergeCell ref="D16:K16"/>
    <mergeCell ref="D20:K20"/>
    <mergeCell ref="D17:K17"/>
    <mergeCell ref="D18:K18"/>
    <mergeCell ref="A4:K4"/>
    <mergeCell ref="A20:B20"/>
    <mergeCell ref="I8:J8"/>
    <mergeCell ref="F7:F9"/>
    <mergeCell ref="E7:E9"/>
    <mergeCell ref="C6:K6"/>
    <mergeCell ref="C7:C9"/>
    <mergeCell ref="K8:K9"/>
    <mergeCell ref="G7:K7"/>
    <mergeCell ref="A21:B21"/>
    <mergeCell ref="A13:K13"/>
    <mergeCell ref="A14:K14"/>
    <mergeCell ref="A15:B15"/>
    <mergeCell ref="D15:K15"/>
    <mergeCell ref="D21:K2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QUANTITATIVO DE BENEFICIÁRIOS E DEPEND E VALORES PER CAPITA DE BENEF ASSIST  Ago 2023</dc:title>
  <dc:subject/>
  <dc:creator>Julio Eduardo Silveira Pereira</dc:creator>
  <cp:keywords/>
  <dc:description/>
  <cp:lastModifiedBy>Luiz Henrique Lourenco Rosa</cp:lastModifiedBy>
  <cp:lastPrinted>2020-05-14T18:26:56Z</cp:lastPrinted>
  <dcterms:created xsi:type="dcterms:W3CDTF">2015-07-02T11:53:24Z</dcterms:created>
  <dcterms:modified xsi:type="dcterms:W3CDTF">2023-09-14T18:33:06Z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Pagi">
    <vt:lpwstr>42</vt:lpwstr>
  </property>
  <property fmtid="{D5CDD505-2E9C-101B-9397-08002B2CF9AE}" pid="4" name="Sec">
    <vt:lpwstr>2</vt:lpwstr>
  </property>
  <property fmtid="{D5CDD505-2E9C-101B-9397-08002B2CF9AE}" pid="5" name="Topi">
    <vt:lpwstr>49</vt:lpwstr>
  </property>
  <property fmtid="{D5CDD505-2E9C-101B-9397-08002B2CF9AE}" pid="6" name="Categor">
    <vt:lpwstr>12</vt:lpwstr>
  </property>
</Properties>
</file>